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110" windowHeight="11565"/>
  </bookViews>
  <sheets>
    <sheet name="Salmonella checklist" sheetId="1" r:id="rId1"/>
  </sheets>
  <definedNames>
    <definedName name="_xlnm.Print_Area" localSheetId="0">'Salmonella checklist'!$A$1:$E$105</definedName>
  </definedNames>
  <calcPr calcId="125725"/>
</workbook>
</file>

<file path=xl/calcChain.xml><?xml version="1.0" encoding="utf-8"?>
<calcChain xmlns="http://schemas.openxmlformats.org/spreadsheetml/2006/main">
  <c r="A90" i="1"/>
  <c r="F28"/>
  <c r="G28"/>
  <c r="H28"/>
  <c r="I28"/>
  <c r="F45"/>
  <c r="G45"/>
  <c r="H45"/>
  <c r="I45"/>
  <c r="F46"/>
  <c r="G46"/>
  <c r="H46"/>
  <c r="I46"/>
  <c r="F47"/>
  <c r="G47"/>
  <c r="H47"/>
  <c r="I47"/>
  <c r="F14"/>
  <c r="G14"/>
  <c r="H14"/>
  <c r="I14"/>
  <c r="F15"/>
  <c r="G15"/>
  <c r="H15"/>
  <c r="I15"/>
  <c r="F66"/>
  <c r="G66"/>
  <c r="H66"/>
  <c r="I66"/>
  <c r="F34"/>
  <c r="G34"/>
  <c r="H34"/>
  <c r="I34"/>
  <c r="F35"/>
  <c r="G35"/>
  <c r="H35"/>
  <c r="I35"/>
  <c r="F36"/>
  <c r="G36"/>
  <c r="H36"/>
  <c r="I36"/>
  <c r="F21"/>
  <c r="G21"/>
  <c r="H21"/>
  <c r="I21"/>
  <c r="A14"/>
  <c r="A15" s="1"/>
  <c r="A16" s="1"/>
  <c r="A17" s="1"/>
  <c r="A18" s="1"/>
  <c r="A19" s="1"/>
  <c r="A20" s="1"/>
  <c r="A21" s="1"/>
  <c r="A22" s="1"/>
  <c r="A24" s="1"/>
  <c r="A25" s="1"/>
  <c r="A26" s="1"/>
  <c r="A27" s="1"/>
  <c r="A28" s="1"/>
  <c r="A29" s="1"/>
  <c r="A30" s="1"/>
  <c r="A31" s="1"/>
  <c r="A32" s="1"/>
  <c r="A33" s="1"/>
  <c r="A34" s="1"/>
  <c r="A35" s="1"/>
  <c r="A36" s="1"/>
  <c r="F90"/>
  <c r="G90"/>
  <c r="H90"/>
  <c r="I90"/>
  <c r="F67"/>
  <c r="G67"/>
  <c r="H67"/>
  <c r="I67"/>
  <c r="F64"/>
  <c r="G64"/>
  <c r="H64"/>
  <c r="I64"/>
  <c r="F62"/>
  <c r="G62"/>
  <c r="H62"/>
  <c r="I62"/>
  <c r="F12"/>
  <c r="G12"/>
  <c r="H12"/>
  <c r="I12"/>
  <c r="A38" l="1"/>
  <c r="A39" s="1"/>
  <c r="A41" s="1"/>
  <c r="A42" s="1"/>
  <c r="A44" s="1"/>
  <c r="F94"/>
  <c r="G94"/>
  <c r="H94"/>
  <c r="I94"/>
  <c r="F73"/>
  <c r="G73"/>
  <c r="H73"/>
  <c r="I73"/>
  <c r="F74"/>
  <c r="G74"/>
  <c r="H74"/>
  <c r="I74"/>
  <c r="F71"/>
  <c r="G71"/>
  <c r="H71"/>
  <c r="I71"/>
  <c r="F50"/>
  <c r="G50"/>
  <c r="H50"/>
  <c r="I50"/>
  <c r="F48"/>
  <c r="G48"/>
  <c r="H48"/>
  <c r="I48"/>
  <c r="F99"/>
  <c r="G99"/>
  <c r="H99"/>
  <c r="I99"/>
  <c r="F88"/>
  <c r="G88"/>
  <c r="H88"/>
  <c r="I88"/>
  <c r="F87"/>
  <c r="G87"/>
  <c r="H87"/>
  <c r="I87"/>
  <c r="F80"/>
  <c r="G80"/>
  <c r="H80"/>
  <c r="I80"/>
  <c r="F79"/>
  <c r="G79"/>
  <c r="H79"/>
  <c r="I79"/>
  <c r="F70"/>
  <c r="G70"/>
  <c r="H70"/>
  <c r="I70"/>
  <c r="F61"/>
  <c r="G61"/>
  <c r="H61"/>
  <c r="I61"/>
  <c r="F60"/>
  <c r="G60"/>
  <c r="H60"/>
  <c r="I60"/>
  <c r="F39"/>
  <c r="G39"/>
  <c r="H39"/>
  <c r="I39"/>
  <c r="F31"/>
  <c r="G31"/>
  <c r="H31"/>
  <c r="I31"/>
  <c r="F22"/>
  <c r="G22"/>
  <c r="H22"/>
  <c r="I22"/>
  <c r="I38"/>
  <c r="H38"/>
  <c r="G38"/>
  <c r="F38"/>
  <c r="F97"/>
  <c r="G97"/>
  <c r="H97"/>
  <c r="I97"/>
  <c r="F77"/>
  <c r="G77"/>
  <c r="H77"/>
  <c r="I77"/>
  <c r="F69"/>
  <c r="G69"/>
  <c r="H69"/>
  <c r="I69"/>
  <c r="F72"/>
  <c r="G72"/>
  <c r="H72"/>
  <c r="I72"/>
  <c r="F57"/>
  <c r="G57"/>
  <c r="H57"/>
  <c r="I57"/>
  <c r="F42"/>
  <c r="G42"/>
  <c r="H42"/>
  <c r="I42"/>
  <c r="F29"/>
  <c r="G29"/>
  <c r="H29"/>
  <c r="I29"/>
  <c r="F30"/>
  <c r="G30"/>
  <c r="H30"/>
  <c r="I30"/>
  <c r="F32"/>
  <c r="G32"/>
  <c r="H32"/>
  <c r="I32"/>
  <c r="F26"/>
  <c r="G26"/>
  <c r="H26"/>
  <c r="I26"/>
  <c r="F18"/>
  <c r="G18"/>
  <c r="H18"/>
  <c r="I18"/>
  <c r="F19"/>
  <c r="G19"/>
  <c r="H19"/>
  <c r="I19"/>
  <c r="F20"/>
  <c r="G20"/>
  <c r="H20"/>
  <c r="I20"/>
  <c r="F92"/>
  <c r="G92"/>
  <c r="H92"/>
  <c r="I92"/>
  <c r="F93"/>
  <c r="G93"/>
  <c r="H93"/>
  <c r="I93"/>
  <c r="F95"/>
  <c r="G95"/>
  <c r="H95"/>
  <c r="I95"/>
  <c r="F96"/>
  <c r="G96"/>
  <c r="H96"/>
  <c r="I96"/>
  <c r="F98"/>
  <c r="G98"/>
  <c r="H98"/>
  <c r="I98"/>
  <c r="F101"/>
  <c r="G101"/>
  <c r="H101"/>
  <c r="I101"/>
  <c r="F102"/>
  <c r="G102"/>
  <c r="H102"/>
  <c r="I102"/>
  <c r="F103"/>
  <c r="G103"/>
  <c r="H103"/>
  <c r="I103"/>
  <c r="F104"/>
  <c r="G104"/>
  <c r="H104"/>
  <c r="I104"/>
  <c r="F10"/>
  <c r="G10"/>
  <c r="H10"/>
  <c r="I10"/>
  <c r="F11"/>
  <c r="G11"/>
  <c r="H11"/>
  <c r="I11"/>
  <c r="F16"/>
  <c r="G16"/>
  <c r="H16"/>
  <c r="I16"/>
  <c r="F17"/>
  <c r="G17"/>
  <c r="H17"/>
  <c r="I17"/>
  <c r="F24"/>
  <c r="G24"/>
  <c r="H24"/>
  <c r="I24"/>
  <c r="F25"/>
  <c r="G25"/>
  <c r="H25"/>
  <c r="I25"/>
  <c r="F27"/>
  <c r="G27"/>
  <c r="H27"/>
  <c r="I27"/>
  <c r="F33"/>
  <c r="G33"/>
  <c r="H33"/>
  <c r="I33"/>
  <c r="F41"/>
  <c r="G41"/>
  <c r="H41"/>
  <c r="I41"/>
  <c r="F44"/>
  <c r="G44"/>
  <c r="H44"/>
  <c r="I44"/>
  <c r="F49"/>
  <c r="G49"/>
  <c r="H49"/>
  <c r="I49"/>
  <c r="F51"/>
  <c r="G51"/>
  <c r="H51"/>
  <c r="I51"/>
  <c r="F52"/>
  <c r="G52"/>
  <c r="H52"/>
  <c r="I52"/>
  <c r="F53"/>
  <c r="G53"/>
  <c r="H53"/>
  <c r="I53"/>
  <c r="F54"/>
  <c r="G54"/>
  <c r="H54"/>
  <c r="I54"/>
  <c r="F56"/>
  <c r="G56"/>
  <c r="H56"/>
  <c r="I56"/>
  <c r="F58"/>
  <c r="G58"/>
  <c r="H58"/>
  <c r="I58"/>
  <c r="F59"/>
  <c r="G59"/>
  <c r="H59"/>
  <c r="I59"/>
  <c r="F63"/>
  <c r="G63"/>
  <c r="H63"/>
  <c r="I63"/>
  <c r="F65"/>
  <c r="G65"/>
  <c r="H65"/>
  <c r="I65"/>
  <c r="F76"/>
  <c r="G76"/>
  <c r="H76"/>
  <c r="I76"/>
  <c r="F78"/>
  <c r="G78"/>
  <c r="H78"/>
  <c r="I78"/>
  <c r="F81"/>
  <c r="G81"/>
  <c r="H81"/>
  <c r="I81"/>
  <c r="F82"/>
  <c r="G82"/>
  <c r="H82"/>
  <c r="I82"/>
  <c r="F83"/>
  <c r="G83"/>
  <c r="H83"/>
  <c r="I83"/>
  <c r="F84"/>
  <c r="G84"/>
  <c r="H84"/>
  <c r="I84"/>
  <c r="F85"/>
  <c r="G85"/>
  <c r="H85"/>
  <c r="I85"/>
  <c r="F86"/>
  <c r="G86"/>
  <c r="H86"/>
  <c r="I86"/>
  <c r="F89"/>
  <c r="G89"/>
  <c r="H89"/>
  <c r="I89"/>
  <c r="I9"/>
  <c r="H9"/>
  <c r="G9"/>
  <c r="F9"/>
  <c r="A45" l="1"/>
  <c r="A46" s="1"/>
  <c r="F2"/>
  <c r="D6" s="1"/>
  <c r="G2"/>
  <c r="D5" s="1"/>
  <c r="I2"/>
  <c r="D7" s="1"/>
  <c r="H2"/>
  <c r="D4" s="1"/>
  <c r="A47" l="1"/>
  <c r="A49" s="1"/>
  <c r="A50" s="1"/>
  <c r="A51" s="1"/>
  <c r="A53" s="1"/>
  <c r="A54" s="1"/>
  <c r="A56" s="1"/>
  <c r="A57" s="1"/>
  <c r="A58" s="1"/>
  <c r="A59" s="1"/>
  <c r="A60" s="1"/>
  <c r="A48"/>
  <c r="A52"/>
  <c r="G1"/>
  <c r="A61" l="1"/>
  <c r="A62" s="1"/>
  <c r="A63" s="1"/>
  <c r="A64" s="1"/>
  <c r="A65" s="1"/>
  <c r="A66" s="1"/>
  <c r="A67" s="1"/>
  <c r="A69" s="1"/>
  <c r="A70" s="1"/>
  <c r="A71" s="1"/>
  <c r="A72" s="1"/>
  <c r="A73" s="1"/>
  <c r="A74" s="1"/>
  <c r="A76" s="1"/>
  <c r="A77" s="1"/>
  <c r="A78" s="1"/>
  <c r="A79" s="1"/>
  <c r="A80" s="1"/>
  <c r="A81" s="1"/>
  <c r="A82" s="1"/>
  <c r="A83" s="1"/>
  <c r="A84" s="1"/>
  <c r="A85" s="1"/>
  <c r="A86" s="1"/>
  <c r="A87" s="1"/>
  <c r="A88" s="1"/>
  <c r="A89" s="1"/>
  <c r="A92" s="1"/>
  <c r="A93" s="1"/>
  <c r="A94" s="1"/>
  <c r="A95" s="1"/>
  <c r="A96" s="1"/>
  <c r="A97" s="1"/>
  <c r="A98" s="1"/>
  <c r="A99" s="1"/>
  <c r="A100" s="1"/>
  <c r="A101" s="1"/>
  <c r="A102" s="1"/>
  <c r="A103" s="1"/>
  <c r="A104" s="1"/>
  <c r="D3" s="1"/>
</calcChain>
</file>

<file path=xl/sharedStrings.xml><?xml version="1.0" encoding="utf-8"?>
<sst xmlns="http://schemas.openxmlformats.org/spreadsheetml/2006/main" count="125" uniqueCount="116">
  <si>
    <t>Does the training include the importance of environmental and personal hygiene?</t>
  </si>
  <si>
    <t>Are the samples of 25 g for internal analysis tested without delay according to ISO method 6579 or equivalent?</t>
  </si>
  <si>
    <t>Are adequate resources made available by the higher management in order to address weaknesses in the PRP program affecting Salmonella contamination?</t>
  </si>
  <si>
    <t>Is the isolation of sufficient thickness ?</t>
  </si>
  <si>
    <t>Has the management formulated an action plan with the aim to reduce Salmonella contamination as part of its feed safety management system?</t>
  </si>
  <si>
    <t>Findings</t>
  </si>
  <si>
    <t>Are the factory surroundings orderly and clean and in such a state to minimize the risk on Salmonella contamination?</t>
  </si>
  <si>
    <t>Is there a written action plan in case Salmonella is found?</t>
  </si>
  <si>
    <t>Are meal conveyors "dead ends" cleaned in order to avoid possible Salmonella contamination?</t>
  </si>
  <si>
    <t>Comments</t>
  </si>
  <si>
    <t>Questions</t>
  </si>
  <si>
    <t>critical</t>
  </si>
  <si>
    <t>major</t>
  </si>
  <si>
    <t>minor</t>
  </si>
  <si>
    <t>conform</t>
  </si>
  <si>
    <t>Score</t>
  </si>
  <si>
    <t>Is the staff trained on the corrective actions and procedures in case the process is out of control?</t>
  </si>
  <si>
    <r>
      <rPr>
        <b/>
        <sz val="9"/>
        <rFont val="Calibri"/>
        <family val="2"/>
        <scheme val="minor"/>
      </rPr>
      <t>Minor</t>
    </r>
    <r>
      <rPr>
        <sz val="9"/>
        <rFont val="Calibri"/>
        <family val="2"/>
        <scheme val="minor"/>
      </rPr>
      <t xml:space="preserve">- a partial failure to implement a Salmonella related requirement or poor evidence to demonstrate implementation
</t>
    </r>
    <r>
      <rPr>
        <b/>
        <sz val="9"/>
        <rFont val="Calibri"/>
        <family val="2"/>
        <scheme val="minor"/>
      </rPr>
      <t>Major-</t>
    </r>
    <r>
      <rPr>
        <sz val="9"/>
        <rFont val="Calibri"/>
        <family val="2"/>
        <scheme val="minor"/>
      </rPr>
      <t xml:space="preserve"> A complete failure to implement a Salmonella related  requirement  or a failure that may result in unsafe feed. A minor non conformity of a previous audit that has not been addressed. 
</t>
    </r>
    <r>
      <rPr>
        <b/>
        <sz val="9"/>
        <rFont val="Calibri"/>
        <family val="2"/>
        <scheme val="minor"/>
      </rPr>
      <t>Critical-</t>
    </r>
    <r>
      <rPr>
        <sz val="9"/>
        <rFont val="Calibri"/>
        <family val="2"/>
        <scheme val="minor"/>
      </rPr>
      <t xml:space="preserve"> a regulatory violation, feed safety failure resulting in unsafe feed  </t>
    </r>
  </si>
  <si>
    <t>Are the processing conditions reviewed regarding Salmonella?</t>
  </si>
  <si>
    <t>Are the previous monitoring results taken into consideration?</t>
  </si>
  <si>
    <t>Are written procedures available defining, controlling and verifying the limits in the manufacturing process regarding Salmonella?</t>
  </si>
  <si>
    <t>Are the process limits clearly defined?</t>
  </si>
  <si>
    <t>Is the monitoring plan targeted at pre- defined areas and  equipment, focusing on the relevant areas, from the heating step up to the loading of the protein meal?</t>
  </si>
  <si>
    <t>Are samples taken from the protein meal at the point of loading, based on a risk assessment, but at least once a week?</t>
  </si>
  <si>
    <t>Are the samples serotyped in case of an incidence?</t>
  </si>
  <si>
    <t>Are written procedures available defining what to do in case of a Salmonella incidence?</t>
  </si>
  <si>
    <t>Are additional training or changes to the process of procedures considered?</t>
  </si>
  <si>
    <t>Is the process revalidated in case changes have been made to the process?</t>
  </si>
  <si>
    <t>Are the facilities of the appropriate design and lay-out, construction and size to minimize the risk on Salmonella contamination?</t>
  </si>
  <si>
    <t>Is equipment designed and installed in such a way that it is suitable for cleaning?</t>
  </si>
  <si>
    <t>Is the dosing equipment for disinfectant and water suitable for the purpose and calibrated?</t>
  </si>
  <si>
    <t>Does the  training of the staff include HACCP training, including the risk of  Salmonella contamination during processing, material handling, storage and maintenance?</t>
  </si>
  <si>
    <t>Has the prerequisite program been reviewed?</t>
  </si>
  <si>
    <t>Number of minors= Y</t>
  </si>
  <si>
    <t>Number of major= O</t>
  </si>
  <si>
    <t>Number of critical= R</t>
  </si>
  <si>
    <t>Number of conform= G</t>
  </si>
  <si>
    <t>Is the Salmonella monitoring plan regularly reviewed ( Salmonella status) and is a target for improvement formulated?</t>
  </si>
  <si>
    <t>Are the storage units well ventilated in order to avoid condensation which could lead to a Salmonella contamination of the product?</t>
  </si>
  <si>
    <t>Is all conveying equipment closed to prevent contamination ?</t>
  </si>
  <si>
    <r>
      <t>Is contin</t>
    </r>
    <r>
      <rPr>
        <sz val="10"/>
        <color rgb="FF00B050"/>
        <rFont val="Calibri"/>
        <family val="2"/>
        <scheme val="minor"/>
      </rPr>
      <t>u</t>
    </r>
    <r>
      <rPr>
        <sz val="10"/>
        <rFont val="Calibri"/>
        <family val="2"/>
        <scheme val="minor"/>
      </rPr>
      <t xml:space="preserve">ous  or regular control of the moisture content of the meal in place and documented? </t>
    </r>
  </si>
  <si>
    <t xml:space="preserve">Is a pest control programme in place? </t>
  </si>
  <si>
    <t>Are samples taken from the hulls after de- hulling?</t>
  </si>
  <si>
    <r>
      <t>Are in addition  samples taken from product deposit ( like dust) after the heating step, e.g. from equipment, cyclones, conveyors, silo's based on a risk assessment, previous results and type of process?</t>
    </r>
    <r>
      <rPr>
        <sz val="10"/>
        <color rgb="FFFF0000"/>
        <rFont val="Calibri"/>
        <family val="2"/>
        <scheme val="minor"/>
      </rPr>
      <t xml:space="preserve"> </t>
    </r>
    <r>
      <rPr>
        <sz val="10"/>
        <color rgb="FF00B050"/>
        <rFont val="Calibri"/>
        <family val="2"/>
        <scheme val="minor"/>
      </rPr>
      <t xml:space="preserve"> </t>
    </r>
  </si>
  <si>
    <t>Where there is a closed building, are all doors and windows closed in order to prevent pest entering which could lead to Salmonella contamination?</t>
  </si>
  <si>
    <t xml:space="preserve">Is the facility inspected on a regular basis in order to identify short comings in order to guarantee a sound structure? (focus on equipment after DT)
</t>
  </si>
  <si>
    <t>Checklist Salmonella control crushing version 1.0</t>
  </si>
  <si>
    <t>Total score % (max 100%)</t>
  </si>
  <si>
    <t>Is the effectiveness of the training tested?</t>
  </si>
  <si>
    <t>Are preventive measures in place to avoid contamination of the air at intake for the dryer- cooler section? (is the air used for drying/cooling adequately for the location?)</t>
  </si>
  <si>
    <t xml:space="preserve">Are preventive measures in place to avoid contamination of the air at intake for aspiration system? </t>
  </si>
  <si>
    <t xml:space="preserve">Is the system checked on condensation spots? </t>
  </si>
  <si>
    <t>Are all possible condensation spots clearly identified?</t>
  </si>
  <si>
    <t xml:space="preserve">Is the processing line well insulated where necessary? </t>
  </si>
  <si>
    <t>Are potential cold bridges identified and well insulated?</t>
  </si>
  <si>
    <t>Are the filters appropriate and cleaned on a regular basis?</t>
  </si>
  <si>
    <t>Are corrective actions formulated in case the delta T  is higher than the defined maximum difference?</t>
  </si>
  <si>
    <t>Are  the necessary corrective actions determined, based on the outcome of the inline monitoring process?</t>
  </si>
  <si>
    <t>Are the defined corrective actions implemented when applicable?</t>
  </si>
  <si>
    <t>Has a root cause analysis been made?</t>
  </si>
  <si>
    <t>Is the source of contamination identified and eliminated?</t>
  </si>
  <si>
    <t>Are the records of sampling and analysis on Salmonella control kept for at least five years  and do they provide the information on the samples taken (identification and date), any isolation or serotype and corrective action taken?</t>
  </si>
  <si>
    <t>Is the effectiveness of the corrective actions verified for the period of one week and are the Salmonella findings negative. If not, is the process repeated until no Salmonella is found for the period of one week?</t>
  </si>
  <si>
    <t>Has additional cleaning and disinfection of the facilities, equipment and storage been performed, 
where appropriate?</t>
  </si>
  <si>
    <t>Has the pest programme been formulated with the aim to minimize possible Salmonella contamination by birds/ rodents/ insects?</t>
  </si>
  <si>
    <t>Are corrective actions in place and documented when processing limits are exceeded? (The review of the processing limits (heat treatment, water content, T meal after cooler), review calibration status, review PRP programme, cleaning or disinfection of the factory/ production line, changes in the process or procedures and/ or additional training).</t>
  </si>
  <si>
    <r>
      <t xml:space="preserve">Is process control and documentation in place for the temperature </t>
    </r>
    <r>
      <rPr>
        <sz val="10"/>
        <rFont val="Calibri"/>
        <family val="2"/>
        <scheme val="minor"/>
      </rPr>
      <t xml:space="preserve">during heat treatment in the desolventiser- toaster? </t>
    </r>
  </si>
  <si>
    <t xml:space="preserve">Is process control and documentation in place for the  meal temperature  after dryer- cooling section? 
</t>
  </si>
  <si>
    <t xml:space="preserve">Is a risk assessment made in order to evaluate and define the maximum delta T of the product after the cooler section and the atmosphere in order to avoid condensation? </t>
  </si>
  <si>
    <t>Is the data submitted to FEDIOL in the framework of the  Salmonella data collection programme?</t>
  </si>
  <si>
    <t>Are the samples for the FEDIOL data collection programme analysed by a lab, using and  accredited for the ISO method 6579?</t>
  </si>
  <si>
    <t>Are the Salmonella results and reduction part of the annual management review?</t>
  </si>
  <si>
    <t>Is  the equipment cleaned at regular intervals, including transport belts, elevators and the storage bins for the aspiration?</t>
  </si>
  <si>
    <t>Is the loading area closed when not in use?</t>
  </si>
  <si>
    <t>1. Management</t>
  </si>
  <si>
    <t>Is the stream of products added back to the meal (e.g. gums) well controlled in  order to avoid fluctuations in the meal moisture?</t>
  </si>
  <si>
    <t>Is the processing environment clean? Especially the process area after the Desolventizer- Toaster(DT)</t>
  </si>
  <si>
    <t xml:space="preserve">Is a Salmonella monitoring programme in place based on a risk assessment, by product and process, in order to control the inline monitoring, environment and finished product? </t>
  </si>
  <si>
    <t>Is sampling and analysis carried out daily for at least seven days until the process is verified as safe regarding Salmonella?</t>
  </si>
  <si>
    <t>Is any spillage re-cycled through the heating step?</t>
  </si>
  <si>
    <t xml:space="preserve">Is the staff well aware of the parameters and limits related to the process in order to minimize Salmonella contamination? </t>
  </si>
  <si>
    <t>2. Training</t>
  </si>
  <si>
    <t>Is the responsible staff trained in sample taking ?</t>
  </si>
  <si>
    <t>Are external maintenance contractors well aware of the good hygiene practices required?</t>
  </si>
  <si>
    <t>Is the risk of Salmonella contamination by bringing hulls back on the meal under control?</t>
  </si>
  <si>
    <t>Is the build up of feed materials avoided? (e.g. dead ends)</t>
  </si>
  <si>
    <t>Is the cleaning and disinfection  material appropriate for the task and in good condition?</t>
  </si>
  <si>
    <t>Do you take samples from the dust collectors (after DT), where appropriate, for analysis on Salmonella ?</t>
  </si>
  <si>
    <t>Is the reponsible staf trained in  the cleaning and disinfection methods for the facility and equipment?</t>
  </si>
  <si>
    <t>Are the walls and ceilings free of condensation?</t>
  </si>
  <si>
    <t>3. Facilities</t>
  </si>
  <si>
    <t>4. Pest control</t>
  </si>
  <si>
    <t>5. Maintenance</t>
  </si>
  <si>
    <t>6. Equipment</t>
  </si>
  <si>
    <t>7. Process</t>
  </si>
  <si>
    <t>8. Cleaning and 
disinfection</t>
  </si>
  <si>
    <t>9. Monitoring, sampling and analysis</t>
  </si>
  <si>
    <t>10. In case of Salmonella positive</t>
  </si>
  <si>
    <t xml:space="preserve">This check list is a tool for the operator to check  and optimize his production process in such a way to minimize the risk of Salmonella contamination. Not al actions mentioned in this list are necessary applicable. Based on his risk- assessment the operator will determine the audit frequency. The suggested frequency is every 6 months. </t>
  </si>
  <si>
    <t xml:space="preserve">Where there is a need for it, based  on a risk assessment, is a mesh air filter on the air intake and outlet installed? </t>
  </si>
  <si>
    <t>Are the dust extractors and collectors cleaned regularly (based on a risk assessment) and working properly?</t>
  </si>
  <si>
    <t xml:space="preserve">Is in case of chemical treatment the use of the chemical substances monitored and documented?
</t>
  </si>
  <si>
    <t>Is a master sanitation schedule in place to assure timely and effective sanitation of the equipment, processing environment, storage and loading area?</t>
  </si>
  <si>
    <t>Are wet or dry cleaning methods defined for the environment and production line?</t>
  </si>
  <si>
    <t>Are  the disinfection methods defined for the environment and production line?</t>
  </si>
  <si>
    <t>Is there sufficient segregation between the raw materials area and the area after the desolventiser- toaster in order to prevent (re) contamination?</t>
  </si>
  <si>
    <t>Do floors, walls and ceilings meet the production requirements and avoid the possible build up of dirt which could lead to Salmonella contamination (prevent dust accumulation and prevent pest harbourage)?</t>
  </si>
  <si>
    <t xml:space="preserve">Is the aspiration of the meal conveyors working properly in order to avoid condensation? </t>
  </si>
  <si>
    <r>
      <t xml:space="preserve">Does the HACCP team have good knowledge regarding Salmonella control and the measures to control </t>
    </r>
    <r>
      <rPr>
        <u/>
        <sz val="10"/>
        <rFont val="Calibri"/>
        <family val="2"/>
        <scheme val="minor"/>
      </rPr>
      <t xml:space="preserve">and minimize </t>
    </r>
    <r>
      <rPr>
        <sz val="10"/>
        <rFont val="Calibri"/>
        <family val="2"/>
        <scheme val="minor"/>
      </rPr>
      <t>Salmonella in the processing environment?</t>
    </r>
  </si>
  <si>
    <t>Is the plant maintenance organised in such a way that it does not increases the risk for Salmonella contamination or improves growth conditions? (focus on equipment after DT)</t>
  </si>
  <si>
    <r>
      <t xml:space="preserve">In case of an incident with a critical serotype, has this been communicated to the customer? </t>
    </r>
    <r>
      <rPr>
        <sz val="10"/>
        <color rgb="FF00B050"/>
        <rFont val="Calibri"/>
        <family val="2"/>
        <scheme val="minor"/>
      </rPr>
      <t xml:space="preserve"> </t>
    </r>
  </si>
  <si>
    <t>In case of an incident is the communication to authorities done ?</t>
  </si>
  <si>
    <t>Company :</t>
  </si>
  <si>
    <t>Location:</t>
  </si>
  <si>
    <t>Date :</t>
  </si>
  <si>
    <t>Auditor:</t>
  </si>
</sst>
</file>

<file path=xl/styles.xml><?xml version="1.0" encoding="utf-8"?>
<styleSheet xmlns="http://schemas.openxmlformats.org/spreadsheetml/2006/main">
  <fonts count="22">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20"/>
      <name val="Calibri"/>
      <family val="2"/>
      <scheme val="minor"/>
    </font>
    <font>
      <sz val="9"/>
      <color theme="1"/>
      <name val="Calibri"/>
      <family val="2"/>
      <scheme val="minor"/>
    </font>
    <font>
      <b/>
      <sz val="9"/>
      <name val="Calibri"/>
      <family val="2"/>
      <scheme val="minor"/>
    </font>
    <font>
      <sz val="9"/>
      <name val="Calibri"/>
      <family val="2"/>
      <scheme val="minor"/>
    </font>
    <font>
      <sz val="8"/>
      <name val="Calibri"/>
      <family val="2"/>
      <scheme val="minor"/>
    </font>
    <font>
      <sz val="11"/>
      <color theme="8" tint="0.79998168889431442"/>
      <name val="Calibri"/>
      <family val="2"/>
      <scheme val="minor"/>
    </font>
    <font>
      <sz val="10"/>
      <name val="Calibri"/>
      <family val="2"/>
      <scheme val="minor"/>
    </font>
    <font>
      <sz val="14"/>
      <name val="Calibri"/>
      <family val="2"/>
      <scheme val="minor"/>
    </font>
    <font>
      <sz val="10"/>
      <color rgb="FFFF0000"/>
      <name val="Calibri"/>
      <family val="2"/>
      <scheme val="minor"/>
    </font>
    <font>
      <b/>
      <sz val="12"/>
      <name val="Calibri"/>
      <family val="2"/>
      <scheme val="minor"/>
    </font>
    <font>
      <sz val="11"/>
      <color rgb="FFFF0000"/>
      <name val="Calibri"/>
      <family val="2"/>
      <scheme val="minor"/>
    </font>
    <font>
      <sz val="10"/>
      <color theme="1"/>
      <name val="Calibri"/>
      <family val="2"/>
      <scheme val="minor"/>
    </font>
    <font>
      <sz val="10"/>
      <color rgb="FF00B050"/>
      <name val="Calibri"/>
      <family val="2"/>
      <scheme val="minor"/>
    </font>
    <font>
      <b/>
      <sz val="11"/>
      <name val="Calibri"/>
      <family val="2"/>
      <scheme val="minor"/>
    </font>
    <font>
      <sz val="12"/>
      <color theme="1"/>
      <name val="Calibri"/>
      <family val="2"/>
      <scheme val="minor"/>
    </font>
    <font>
      <b/>
      <sz val="12"/>
      <color theme="1"/>
      <name val="Calibri"/>
      <family val="2"/>
      <scheme val="minor"/>
    </font>
    <font>
      <u/>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theme="1"/>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medium">
        <color indexed="64"/>
      </right>
      <top/>
      <bottom style="medium">
        <color indexed="64"/>
      </bottom>
      <diagonal/>
    </border>
  </borders>
  <cellStyleXfs count="1">
    <xf numFmtId="0" fontId="0" fillId="0" borderId="0"/>
  </cellStyleXfs>
  <cellXfs count="88">
    <xf numFmtId="0" fontId="0" fillId="0" borderId="0" xfId="0"/>
    <xf numFmtId="0" fontId="4" fillId="0" borderId="0" xfId="0" applyFont="1"/>
    <xf numFmtId="0" fontId="5" fillId="3" borderId="5" xfId="0" applyFont="1" applyFill="1" applyBorder="1" applyAlignment="1">
      <alignment vertical="center"/>
    </xf>
    <xf numFmtId="0" fontId="3" fillId="5" borderId="1" xfId="0" applyFont="1" applyFill="1" applyBorder="1" applyAlignment="1">
      <alignment vertical="top"/>
    </xf>
    <xf numFmtId="0" fontId="3" fillId="5" borderId="1" xfId="0" applyFont="1" applyFill="1" applyBorder="1"/>
    <xf numFmtId="0" fontId="1" fillId="5" borderId="1" xfId="0" applyFont="1" applyFill="1" applyBorder="1"/>
    <xf numFmtId="0" fontId="2" fillId="3" borderId="1" xfId="0" applyFont="1" applyFill="1" applyBorder="1" applyAlignment="1">
      <alignment vertical="top"/>
    </xf>
    <xf numFmtId="0" fontId="2" fillId="0" borderId="1" xfId="0" applyFont="1" applyBorder="1" applyAlignment="1">
      <alignment vertical="top"/>
    </xf>
    <xf numFmtId="0" fontId="10" fillId="0" borderId="0" xfId="0" applyFont="1"/>
    <xf numFmtId="0" fontId="2" fillId="0" borderId="0" xfId="0" applyFont="1" applyAlignment="1">
      <alignment vertical="top"/>
    </xf>
    <xf numFmtId="0" fontId="0" fillId="0" borderId="0" xfId="0" applyFont="1"/>
    <xf numFmtId="0" fontId="0" fillId="0" borderId="0" xfId="0" applyFont="1" applyAlignment="1">
      <alignment vertical="top"/>
    </xf>
    <xf numFmtId="0" fontId="11" fillId="0" borderId="1" xfId="0" applyFont="1" applyFill="1" applyBorder="1" applyAlignment="1">
      <alignment horizontal="left" vertical="top" wrapText="1"/>
    </xf>
    <xf numFmtId="0" fontId="12" fillId="0" borderId="0" xfId="0" applyFont="1" applyBorder="1" applyAlignment="1">
      <alignment horizontal="center" vertical="center"/>
    </xf>
    <xf numFmtId="0" fontId="0" fillId="3" borderId="1" xfId="0" applyFont="1" applyFill="1" applyBorder="1" applyAlignment="1">
      <alignment vertical="top"/>
    </xf>
    <xf numFmtId="0" fontId="11" fillId="2" borderId="1" xfId="0" applyFont="1" applyFill="1" applyBorder="1" applyAlignment="1">
      <alignment horizontal="left" vertical="top" wrapText="1"/>
    </xf>
    <xf numFmtId="0" fontId="11" fillId="0" borderId="1" xfId="0" applyFont="1" applyFill="1" applyBorder="1" applyAlignment="1">
      <alignment vertical="top" wrapText="1"/>
    </xf>
    <xf numFmtId="0" fontId="14" fillId="0" borderId="2" xfId="0" applyFont="1" applyBorder="1" applyAlignment="1">
      <alignment horizontal="center" vertical="center"/>
    </xf>
    <xf numFmtId="0" fontId="14" fillId="0" borderId="2" xfId="0" applyFont="1" applyFill="1" applyBorder="1" applyAlignment="1">
      <alignment horizontal="center" vertical="center"/>
    </xf>
    <xf numFmtId="0" fontId="11" fillId="0" borderId="3" xfId="0" applyFont="1" applyFill="1" applyBorder="1" applyAlignment="1">
      <alignment horizontal="left" vertical="top" wrapText="1"/>
    </xf>
    <xf numFmtId="0" fontId="11" fillId="0" borderId="10" xfId="0" applyFont="1" applyFill="1" applyBorder="1" applyAlignment="1">
      <alignment horizontal="left" vertical="top" wrapText="1"/>
    </xf>
    <xf numFmtId="0" fontId="15" fillId="0" borderId="0" xfId="0" applyFont="1"/>
    <xf numFmtId="0" fontId="14" fillId="2" borderId="1" xfId="0" applyFont="1" applyFill="1" applyBorder="1" applyAlignment="1">
      <alignment horizontal="right" vertical="center"/>
    </xf>
    <xf numFmtId="0" fontId="14" fillId="2" borderId="1" xfId="0" applyFont="1" applyFill="1" applyBorder="1" applyAlignment="1">
      <alignment horizontal="right"/>
    </xf>
    <xf numFmtId="0" fontId="16" fillId="0" borderId="1" xfId="0" applyFont="1" applyBorder="1"/>
    <xf numFmtId="0" fontId="16" fillId="0" borderId="5" xfId="0" applyFont="1" applyBorder="1"/>
    <xf numFmtId="0" fontId="16" fillId="2" borderId="1" xfId="0" applyFont="1" applyFill="1" applyBorder="1"/>
    <xf numFmtId="0" fontId="16" fillId="0" borderId="1" xfId="0" applyFont="1" applyBorder="1" applyAlignment="1">
      <alignment wrapText="1"/>
    </xf>
    <xf numFmtId="0" fontId="11" fillId="2" borderId="11" xfId="0" applyFont="1" applyFill="1" applyBorder="1" applyAlignment="1">
      <alignment horizontal="left" vertical="top" wrapText="1"/>
    </xf>
    <xf numFmtId="0" fontId="11" fillId="2" borderId="3" xfId="0" applyFont="1" applyFill="1" applyBorder="1" applyAlignment="1">
      <alignment horizontal="left" vertical="top" wrapText="1"/>
    </xf>
    <xf numFmtId="0" fontId="14" fillId="0" borderId="12" xfId="0" applyFont="1" applyBorder="1" applyAlignment="1">
      <alignment horizontal="center" vertical="center"/>
    </xf>
    <xf numFmtId="0" fontId="14" fillId="0" borderId="1" xfId="0" applyFont="1" applyBorder="1" applyAlignment="1">
      <alignment horizontal="right" vertical="center"/>
    </xf>
    <xf numFmtId="0" fontId="19" fillId="4" borderId="1" xfId="0" applyFont="1" applyFill="1" applyBorder="1" applyAlignment="1">
      <alignment horizontal="center" vertical="center"/>
    </xf>
    <xf numFmtId="0" fontId="2" fillId="2" borderId="8" xfId="0" applyFont="1" applyFill="1" applyBorder="1" applyAlignment="1">
      <alignment vertical="top"/>
    </xf>
    <xf numFmtId="1" fontId="20" fillId="0" borderId="1" xfId="0" applyNumberFormat="1" applyFont="1" applyBorder="1" applyAlignment="1">
      <alignment horizontal="center" vertical="top"/>
    </xf>
    <xf numFmtId="0" fontId="0" fillId="0" borderId="1" xfId="0" applyFont="1" applyBorder="1" applyAlignment="1">
      <alignment horizontal="center" vertical="top"/>
    </xf>
    <xf numFmtId="0" fontId="0" fillId="0" borderId="7" xfId="0" applyFont="1" applyBorder="1" applyAlignment="1">
      <alignment horizontal="center" vertical="top"/>
    </xf>
    <xf numFmtId="0" fontId="0" fillId="3" borderId="1" xfId="0" applyFont="1" applyFill="1" applyBorder="1" applyAlignment="1">
      <alignment horizontal="center" vertical="top"/>
    </xf>
    <xf numFmtId="0" fontId="0" fillId="2" borderId="1" xfId="0" applyFont="1" applyFill="1" applyBorder="1" applyAlignment="1">
      <alignment horizontal="center" vertical="top"/>
    </xf>
    <xf numFmtId="0" fontId="2" fillId="2" borderId="8" xfId="0" applyFont="1" applyFill="1" applyBorder="1" applyAlignment="1">
      <alignment vertical="top"/>
    </xf>
    <xf numFmtId="0" fontId="2" fillId="2" borderId="8" xfId="0" applyFont="1" applyFill="1" applyBorder="1" applyAlignment="1">
      <alignment horizontal="left" vertical="top"/>
    </xf>
    <xf numFmtId="0" fontId="11" fillId="2" borderId="3" xfId="0" applyNumberFormat="1" applyFont="1" applyFill="1" applyBorder="1" applyAlignment="1">
      <alignment horizontal="left" vertical="top" wrapText="1"/>
    </xf>
    <xf numFmtId="0" fontId="11" fillId="2" borderId="1" xfId="0" applyFont="1" applyFill="1" applyBorder="1" applyAlignment="1">
      <alignment wrapText="1"/>
    </xf>
    <xf numFmtId="0" fontId="2" fillId="3" borderId="1" xfId="0" applyFont="1" applyFill="1" applyBorder="1" applyAlignment="1">
      <alignment horizontal="left" vertical="top"/>
    </xf>
    <xf numFmtId="0" fontId="19" fillId="4" borderId="1" xfId="0" applyFont="1" applyFill="1" applyBorder="1" applyAlignment="1" applyProtection="1">
      <alignment horizontal="center" vertical="center"/>
      <protection locked="0"/>
    </xf>
    <xf numFmtId="0" fontId="0" fillId="0" borderId="1" xfId="0" applyFont="1" applyBorder="1" applyProtection="1">
      <protection locked="0"/>
    </xf>
    <xf numFmtId="0" fontId="16" fillId="0" borderId="1" xfId="0" applyFont="1" applyBorder="1" applyProtection="1">
      <protection locked="0"/>
    </xf>
    <xf numFmtId="0" fontId="16" fillId="0" borderId="5" xfId="0" applyFont="1" applyBorder="1" applyProtection="1">
      <protection locked="0"/>
    </xf>
    <xf numFmtId="0" fontId="19" fillId="4" borderId="1" xfId="0" applyFont="1" applyFill="1" applyBorder="1" applyAlignment="1" applyProtection="1">
      <alignment horizontal="center"/>
      <protection locked="0"/>
    </xf>
    <xf numFmtId="0" fontId="11" fillId="0" borderId="1" xfId="0" applyFont="1" applyFill="1" applyBorder="1" applyAlignment="1" applyProtection="1">
      <alignment horizontal="left" vertical="top" wrapText="1"/>
      <protection locked="0"/>
    </xf>
    <xf numFmtId="0" fontId="19" fillId="6" borderId="1" xfId="0" applyFont="1" applyFill="1" applyBorder="1" applyAlignment="1" applyProtection="1">
      <alignment horizontal="center"/>
      <protection locked="0"/>
    </xf>
    <xf numFmtId="0" fontId="16" fillId="0" borderId="1" xfId="0" applyFont="1" applyBorder="1" applyAlignment="1" applyProtection="1">
      <alignment wrapText="1"/>
      <protection locked="0"/>
    </xf>
    <xf numFmtId="0" fontId="6" fillId="0" borderId="1" xfId="0" applyFont="1" applyBorder="1" applyAlignment="1" applyProtection="1">
      <alignment wrapText="1"/>
      <protection locked="0"/>
    </xf>
    <xf numFmtId="0" fontId="2" fillId="2" borderId="7" xfId="0" applyFont="1" applyFill="1" applyBorder="1" applyAlignment="1">
      <alignment horizontal="left" vertical="top"/>
    </xf>
    <xf numFmtId="0" fontId="2" fillId="2" borderId="8" xfId="0" applyFont="1" applyFill="1" applyBorder="1" applyAlignment="1">
      <alignment horizontal="left" vertical="top"/>
    </xf>
    <xf numFmtId="0" fontId="0" fillId="0" borderId="3"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18" fillId="0" borderId="8" xfId="0" applyFont="1" applyBorder="1" applyAlignment="1">
      <alignment vertical="top"/>
    </xf>
    <xf numFmtId="0" fontId="18" fillId="0" borderId="9" xfId="0" applyFont="1" applyBorder="1" applyAlignment="1">
      <alignment vertical="top"/>
    </xf>
    <xf numFmtId="0" fontId="11" fillId="3" borderId="3"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5" xfId="0" applyFont="1" applyFill="1" applyBorder="1" applyAlignment="1">
      <alignment horizontal="left" vertical="top" wrapText="1"/>
    </xf>
    <xf numFmtId="0" fontId="11" fillId="3" borderId="3" xfId="0" applyFont="1" applyFill="1" applyBorder="1" applyAlignment="1" applyProtection="1">
      <alignment horizontal="left" vertical="top" wrapText="1"/>
      <protection locked="0"/>
    </xf>
    <xf numFmtId="0" fontId="11" fillId="3" borderId="4" xfId="0" applyFont="1" applyFill="1" applyBorder="1" applyAlignment="1" applyProtection="1">
      <alignment horizontal="left" vertical="top" wrapText="1"/>
      <protection locked="0"/>
    </xf>
    <xf numFmtId="0" fontId="11" fillId="3" borderId="5"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xf>
    <xf numFmtId="0" fontId="8" fillId="0" borderId="0" xfId="0" applyFont="1" applyAlignment="1">
      <alignment vertical="top" wrapText="1"/>
    </xf>
    <xf numFmtId="0" fontId="9" fillId="0" borderId="0" xfId="0" applyFont="1" applyAlignment="1">
      <alignment vertical="top"/>
    </xf>
    <xf numFmtId="0" fontId="9" fillId="0" borderId="6" xfId="0" applyFont="1" applyBorder="1" applyAlignment="1">
      <alignment vertical="top"/>
    </xf>
    <xf numFmtId="0" fontId="6" fillId="0" borderId="3"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2" fillId="0" borderId="7"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11" fillId="0" borderId="6" xfId="0" applyFont="1" applyBorder="1" applyAlignment="1">
      <alignment horizontal="left" vertical="center" wrapText="1"/>
    </xf>
    <xf numFmtId="0" fontId="4" fillId="0" borderId="6" xfId="0" applyFont="1" applyBorder="1" applyAlignment="1">
      <alignment horizontal="left" vertical="center"/>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5" xfId="0" applyFont="1" applyFill="1" applyBorder="1" applyAlignment="1" applyProtection="1">
      <alignment horizontal="center" vertical="top" wrapText="1"/>
      <protection locked="0"/>
    </xf>
  </cellXfs>
  <cellStyles count="1">
    <cellStyle name="Normal" xfId="0" builtinId="0"/>
  </cellStyles>
  <dxfs count="3">
    <dxf>
      <fill>
        <patternFill>
          <bgColor rgb="FFFF0000"/>
        </patternFill>
      </fill>
    </dxf>
    <dxf>
      <fill>
        <patternFill>
          <bgColor rgb="FFFF000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1295400</xdr:colOff>
      <xdr:row>0</xdr:row>
      <xdr:rowOff>76200</xdr:rowOff>
    </xdr:from>
    <xdr:to>
      <xdr:col>4</xdr:col>
      <xdr:colOff>1962151</xdr:colOff>
      <xdr:row>0</xdr:row>
      <xdr:rowOff>676983</xdr:rowOff>
    </xdr:to>
    <xdr:pic>
      <xdr:nvPicPr>
        <xdr:cNvPr id="2" name="Picture 1" descr="fediol logo.jpg"/>
        <xdr:cNvPicPr>
          <a:picLocks noChangeAspect="1"/>
        </xdr:cNvPicPr>
      </xdr:nvPicPr>
      <xdr:blipFill>
        <a:blip xmlns:r="http://schemas.openxmlformats.org/officeDocument/2006/relationships" r:embed="rId1" cstate="print"/>
        <a:stretch>
          <a:fillRect/>
        </a:stretch>
      </xdr:blipFill>
      <xdr:spPr>
        <a:xfrm>
          <a:off x="9858375" y="76200"/>
          <a:ext cx="666751" cy="600783"/>
        </a:xfrm>
        <a:prstGeom prst="rect">
          <a:avLst/>
        </a:prstGeom>
      </xdr:spPr>
    </xdr:pic>
    <xdr:clientData/>
  </xdr:twoCellAnchor>
  <xdr:twoCellAnchor editAs="oneCell">
    <xdr:from>
      <xdr:col>0</xdr:col>
      <xdr:colOff>190500</xdr:colOff>
      <xdr:row>0</xdr:row>
      <xdr:rowOff>123824</xdr:rowOff>
    </xdr:from>
    <xdr:to>
      <xdr:col>2</xdr:col>
      <xdr:colOff>257174</xdr:colOff>
      <xdr:row>0</xdr:row>
      <xdr:rowOff>685133</xdr:rowOff>
    </xdr:to>
    <xdr:pic>
      <xdr:nvPicPr>
        <xdr:cNvPr id="3" name="Picture 2" descr="logo_efisc_rgb.jpg"/>
        <xdr:cNvPicPr>
          <a:picLocks noChangeAspect="1"/>
        </xdr:cNvPicPr>
      </xdr:nvPicPr>
      <xdr:blipFill>
        <a:blip xmlns:r="http://schemas.openxmlformats.org/officeDocument/2006/relationships" r:embed="rId2" cstate="print"/>
        <a:stretch>
          <a:fillRect/>
        </a:stretch>
      </xdr:blipFill>
      <xdr:spPr>
        <a:xfrm>
          <a:off x="190500" y="123824"/>
          <a:ext cx="2076449" cy="5613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106"/>
  <sheetViews>
    <sheetView showGridLines="0" showRowColHeaders="0" tabSelected="1" showRuler="0" view="pageLayout" zoomScaleNormal="100" workbookViewId="0">
      <selection activeCell="A13" sqref="A13"/>
    </sheetView>
  </sheetViews>
  <sheetFormatPr defaultRowHeight="15" zeroHeight="1"/>
  <cols>
    <col min="1" max="1" width="6.5703125" style="11" customWidth="1"/>
    <col min="2" max="2" width="21.5703125" style="11" customWidth="1"/>
    <col min="3" max="3" width="85.7109375" style="10" customWidth="1"/>
    <col min="4" max="4" width="5.7109375" style="10" customWidth="1"/>
    <col min="5" max="5" width="33.28515625" style="10" customWidth="1"/>
    <col min="6" max="9" width="9.140625" style="10" hidden="1" customWidth="1"/>
    <col min="10" max="16384" width="9.140625" style="10"/>
  </cols>
  <sheetData>
    <row r="1" spans="1:15" ht="59.25" customHeight="1">
      <c r="A1" s="65" t="s">
        <v>46</v>
      </c>
      <c r="B1" s="65"/>
      <c r="C1" s="65"/>
      <c r="D1" s="65"/>
      <c r="E1" s="65"/>
      <c r="F1" s="2"/>
      <c r="G1" s="10">
        <f>+D4+D5+D6+D7</f>
        <v>0</v>
      </c>
    </row>
    <row r="2" spans="1:15" s="8" customFormat="1" ht="54.75" customHeight="1">
      <c r="A2" s="78" t="s">
        <v>98</v>
      </c>
      <c r="B2" s="79"/>
      <c r="C2" s="79"/>
      <c r="D2" s="9"/>
      <c r="E2" s="66" t="s">
        <v>17</v>
      </c>
      <c r="F2" s="21">
        <f>+SUM(F9:F104)</f>
        <v>0</v>
      </c>
      <c r="G2" s="21">
        <f>+SUM(G9:G104)</f>
        <v>0</v>
      </c>
      <c r="H2" s="21">
        <f>+SUM(H9:H104)</f>
        <v>0</v>
      </c>
      <c r="I2" s="21">
        <f>+SUM(I9:I104)</f>
        <v>0</v>
      </c>
    </row>
    <row r="3" spans="1:15" s="8" customFormat="1" ht="18" customHeight="1">
      <c r="A3" s="69" t="s">
        <v>112</v>
      </c>
      <c r="B3" s="70"/>
      <c r="C3" s="31" t="s">
        <v>47</v>
      </c>
      <c r="D3" s="34">
        <f>IF((D7-D4-(D5*20)-(D6*A104))*(100/A104)&lt;0,0,(D7-D4-(D5*20)-(D6*A104))*(100/A104))</f>
        <v>0</v>
      </c>
      <c r="E3" s="66"/>
      <c r="F3" s="21"/>
      <c r="G3" s="21"/>
      <c r="H3" s="21"/>
      <c r="I3" s="21"/>
    </row>
    <row r="4" spans="1:15" ht="16.5" thickBot="1">
      <c r="A4" s="69" t="s">
        <v>113</v>
      </c>
      <c r="B4" s="70"/>
      <c r="C4" s="22" t="s">
        <v>33</v>
      </c>
      <c r="D4" s="30">
        <f>H2</f>
        <v>0</v>
      </c>
      <c r="E4" s="67"/>
      <c r="F4" s="1"/>
      <c r="G4" s="1"/>
      <c r="H4" s="1"/>
      <c r="I4" s="1"/>
      <c r="J4" s="1"/>
      <c r="K4" s="1"/>
      <c r="L4" s="1"/>
      <c r="M4" s="1"/>
      <c r="N4" s="1"/>
      <c r="O4" s="1"/>
    </row>
    <row r="5" spans="1:15" ht="16.5" thickBot="1">
      <c r="A5" s="69" t="s">
        <v>114</v>
      </c>
      <c r="B5" s="70"/>
      <c r="C5" s="22" t="s">
        <v>34</v>
      </c>
      <c r="D5" s="17">
        <f>+G2</f>
        <v>0</v>
      </c>
      <c r="E5" s="67"/>
      <c r="F5" s="1"/>
      <c r="G5" s="1"/>
      <c r="H5" s="1"/>
      <c r="I5" s="1"/>
      <c r="J5" s="1"/>
      <c r="K5" s="1"/>
      <c r="L5" s="1"/>
      <c r="M5" s="1"/>
      <c r="N5" s="1"/>
      <c r="O5" s="1"/>
    </row>
    <row r="6" spans="1:15" ht="16.5" thickBot="1">
      <c r="A6" s="71" t="s">
        <v>115</v>
      </c>
      <c r="B6" s="71"/>
      <c r="C6" s="22" t="s">
        <v>35</v>
      </c>
      <c r="D6" s="17">
        <f>+F2</f>
        <v>0</v>
      </c>
      <c r="E6" s="67"/>
      <c r="F6" s="1"/>
      <c r="G6" s="1"/>
      <c r="H6" s="1"/>
      <c r="I6" s="1"/>
      <c r="J6" s="1"/>
      <c r="K6" s="1"/>
      <c r="L6" s="1"/>
      <c r="M6" s="1"/>
      <c r="N6" s="1"/>
      <c r="O6" s="1"/>
    </row>
    <row r="7" spans="1:15" ht="21" customHeight="1" thickBot="1">
      <c r="A7" s="55"/>
      <c r="B7" s="56"/>
      <c r="C7" s="23" t="s">
        <v>36</v>
      </c>
      <c r="D7" s="18">
        <f>+I2</f>
        <v>0</v>
      </c>
      <c r="E7" s="68"/>
      <c r="F7" s="1"/>
      <c r="G7" s="1"/>
      <c r="H7" s="1"/>
      <c r="I7" s="1"/>
      <c r="J7" s="1"/>
      <c r="K7" s="1"/>
      <c r="L7" s="1"/>
      <c r="M7" s="1"/>
      <c r="N7" s="1"/>
      <c r="O7" s="1"/>
    </row>
    <row r="8" spans="1:15">
      <c r="A8" s="3"/>
      <c r="B8" s="3"/>
      <c r="C8" s="4" t="s">
        <v>10</v>
      </c>
      <c r="D8" s="5" t="s">
        <v>15</v>
      </c>
      <c r="E8" s="4" t="s">
        <v>9</v>
      </c>
      <c r="F8" s="10" t="s">
        <v>11</v>
      </c>
      <c r="G8" s="10" t="s">
        <v>12</v>
      </c>
      <c r="H8" s="10" t="s">
        <v>13</v>
      </c>
      <c r="I8" s="10" t="s">
        <v>14</v>
      </c>
    </row>
    <row r="9" spans="1:15" ht="25.5">
      <c r="A9" s="35">
        <v>1</v>
      </c>
      <c r="B9" s="72" t="s">
        <v>74</v>
      </c>
      <c r="C9" s="12" t="s">
        <v>4</v>
      </c>
      <c r="D9" s="44"/>
      <c r="E9" s="52"/>
      <c r="F9" s="13">
        <f>+IF(D9="R",1,0)</f>
        <v>0</v>
      </c>
      <c r="G9" s="13">
        <f>+IF(D9="O",1,0)</f>
        <v>0</v>
      </c>
      <c r="H9" s="13">
        <f>+IF(D9="Y",1,0)</f>
        <v>0</v>
      </c>
      <c r="I9" s="13">
        <f>+IF(D9="G",1,0)</f>
        <v>0</v>
      </c>
    </row>
    <row r="10" spans="1:15" ht="30" customHeight="1">
      <c r="A10" s="35">
        <v>2</v>
      </c>
      <c r="B10" s="73"/>
      <c r="C10" s="12" t="s">
        <v>2</v>
      </c>
      <c r="D10" s="44"/>
      <c r="E10" s="45"/>
      <c r="F10" s="13">
        <f t="shared" ref="F10:F89" si="0">+IF(D10="R",1,0)</f>
        <v>0</v>
      </c>
      <c r="G10" s="13">
        <f t="shared" ref="G10:G89" si="1">+IF(D10="O",1,0)</f>
        <v>0</v>
      </c>
      <c r="H10" s="13">
        <f t="shared" ref="H10:H89" si="2">+IF(D10="Y",1,0)</f>
        <v>0</v>
      </c>
      <c r="I10" s="13">
        <f t="shared" ref="I10:I89" si="3">+IF(D10="G",1,0)</f>
        <v>0</v>
      </c>
    </row>
    <row r="11" spans="1:15" ht="17.25" customHeight="1">
      <c r="A11" s="35">
        <v>3</v>
      </c>
      <c r="B11" s="73"/>
      <c r="C11" s="12" t="s">
        <v>71</v>
      </c>
      <c r="D11" s="44"/>
      <c r="E11" s="45"/>
      <c r="F11" s="13">
        <f t="shared" si="0"/>
        <v>0</v>
      </c>
      <c r="G11" s="13">
        <f t="shared" si="1"/>
        <v>0</v>
      </c>
      <c r="H11" s="13">
        <f t="shared" si="2"/>
        <v>0</v>
      </c>
      <c r="I11" s="13">
        <f t="shared" si="3"/>
        <v>0</v>
      </c>
    </row>
    <row r="12" spans="1:15" ht="17.25" customHeight="1">
      <c r="A12" s="35">
        <v>4</v>
      </c>
      <c r="B12" s="73"/>
      <c r="C12" s="12" t="s">
        <v>7</v>
      </c>
      <c r="D12" s="44"/>
      <c r="E12" s="45"/>
      <c r="F12" s="13">
        <f t="shared" ref="F12" si="4">+IF(D12="R",1,0)</f>
        <v>0</v>
      </c>
      <c r="G12" s="13">
        <f t="shared" ref="G12" si="5">+IF(D12="O",1,0)</f>
        <v>0</v>
      </c>
      <c r="H12" s="13">
        <f t="shared" ref="H12" si="6">+IF(D12="Y",1,0)</f>
        <v>0</v>
      </c>
      <c r="I12" s="13">
        <f t="shared" ref="I12" si="7">+IF(D12="G",1,0)</f>
        <v>0</v>
      </c>
    </row>
    <row r="13" spans="1:15" ht="39" customHeight="1">
      <c r="A13" s="37"/>
      <c r="B13" s="6" t="s">
        <v>5</v>
      </c>
      <c r="C13" s="85"/>
      <c r="D13" s="86"/>
      <c r="E13" s="87"/>
      <c r="F13" s="13"/>
      <c r="G13" s="13"/>
      <c r="H13" s="13"/>
      <c r="I13" s="13"/>
    </row>
    <row r="14" spans="1:15" ht="28.5" customHeight="1">
      <c r="A14" s="35">
        <f>A12+1</f>
        <v>5</v>
      </c>
      <c r="B14" s="57" t="s">
        <v>81</v>
      </c>
      <c r="C14" s="12" t="s">
        <v>108</v>
      </c>
      <c r="D14" s="44"/>
      <c r="E14" s="46"/>
      <c r="F14" s="13">
        <f t="shared" ref="F14:F15" si="8">+IF(D14="R",1,0)</f>
        <v>0</v>
      </c>
      <c r="G14" s="13">
        <f t="shared" ref="G14:G15" si="9">+IF(D14="O",1,0)</f>
        <v>0</v>
      </c>
      <c r="H14" s="13">
        <f t="shared" ref="H14:H15" si="10">+IF(D14="Y",1,0)</f>
        <v>0</v>
      </c>
      <c r="I14" s="13">
        <f t="shared" ref="I14:I15" si="11">+IF(D14="G",1,0)</f>
        <v>0</v>
      </c>
    </row>
    <row r="15" spans="1:15" ht="28.5" customHeight="1">
      <c r="A15" s="35">
        <f>A14+1</f>
        <v>6</v>
      </c>
      <c r="B15" s="57"/>
      <c r="C15" s="12" t="s">
        <v>31</v>
      </c>
      <c r="D15" s="44"/>
      <c r="E15" s="46"/>
      <c r="F15" s="13">
        <f t="shared" si="8"/>
        <v>0</v>
      </c>
      <c r="G15" s="13">
        <f t="shared" si="9"/>
        <v>0</v>
      </c>
      <c r="H15" s="13">
        <f t="shared" si="10"/>
        <v>0</v>
      </c>
      <c r="I15" s="13">
        <f t="shared" si="11"/>
        <v>0</v>
      </c>
    </row>
    <row r="16" spans="1:15" ht="28.5" customHeight="1">
      <c r="A16" s="35">
        <f t="shared" ref="A16:A22" si="12">A15+1</f>
        <v>7</v>
      </c>
      <c r="B16" s="57"/>
      <c r="C16" s="12" t="s">
        <v>80</v>
      </c>
      <c r="D16" s="44"/>
      <c r="E16" s="46"/>
      <c r="F16" s="13">
        <f t="shared" si="0"/>
        <v>0</v>
      </c>
      <c r="G16" s="13">
        <f t="shared" si="1"/>
        <v>0</v>
      </c>
      <c r="H16" s="13">
        <f t="shared" si="2"/>
        <v>0</v>
      </c>
      <c r="I16" s="13">
        <f t="shared" si="3"/>
        <v>0</v>
      </c>
    </row>
    <row r="17" spans="1:9" ht="21.75" customHeight="1">
      <c r="A17" s="35">
        <f t="shared" si="12"/>
        <v>8</v>
      </c>
      <c r="B17" s="57"/>
      <c r="C17" s="12" t="s">
        <v>16</v>
      </c>
      <c r="D17" s="44"/>
      <c r="E17" s="46"/>
      <c r="F17" s="13">
        <f t="shared" si="0"/>
        <v>0</v>
      </c>
      <c r="G17" s="13">
        <f t="shared" si="1"/>
        <v>0</v>
      </c>
      <c r="H17" s="13">
        <f t="shared" si="2"/>
        <v>0</v>
      </c>
      <c r="I17" s="13">
        <f t="shared" si="3"/>
        <v>0</v>
      </c>
    </row>
    <row r="18" spans="1:9" ht="21.75" customHeight="1">
      <c r="A18" s="35">
        <f t="shared" si="12"/>
        <v>9</v>
      </c>
      <c r="B18" s="57"/>
      <c r="C18" s="12" t="s">
        <v>0</v>
      </c>
      <c r="D18" s="44"/>
      <c r="E18" s="46"/>
      <c r="F18" s="13">
        <f t="shared" ref="F18:F22" si="13">+IF(D18="R",1,0)</f>
        <v>0</v>
      </c>
      <c r="G18" s="13">
        <f t="shared" ref="G18:G22" si="14">+IF(D18="O",1,0)</f>
        <v>0</v>
      </c>
      <c r="H18" s="13">
        <f t="shared" ref="H18:H22" si="15">+IF(D18="Y",1,0)</f>
        <v>0</v>
      </c>
      <c r="I18" s="13">
        <f t="shared" ref="I18:I22" si="16">+IF(D18="G",1,0)</f>
        <v>0</v>
      </c>
    </row>
    <row r="19" spans="1:9" ht="21.75" customHeight="1">
      <c r="A19" s="35">
        <f t="shared" si="12"/>
        <v>10</v>
      </c>
      <c r="B19" s="57"/>
      <c r="C19" s="12" t="s">
        <v>82</v>
      </c>
      <c r="D19" s="44"/>
      <c r="E19" s="46"/>
      <c r="F19" s="13">
        <f t="shared" si="13"/>
        <v>0</v>
      </c>
      <c r="G19" s="13">
        <f t="shared" si="14"/>
        <v>0</v>
      </c>
      <c r="H19" s="13">
        <f t="shared" si="15"/>
        <v>0</v>
      </c>
      <c r="I19" s="13">
        <f t="shared" si="16"/>
        <v>0</v>
      </c>
    </row>
    <row r="20" spans="1:9" ht="30" customHeight="1">
      <c r="A20" s="35">
        <f t="shared" si="12"/>
        <v>11</v>
      </c>
      <c r="B20" s="57"/>
      <c r="C20" s="19" t="s">
        <v>88</v>
      </c>
      <c r="D20" s="44"/>
      <c r="E20" s="47"/>
      <c r="F20" s="13">
        <f t="shared" si="13"/>
        <v>0</v>
      </c>
      <c r="G20" s="13">
        <f t="shared" si="14"/>
        <v>0</v>
      </c>
      <c r="H20" s="13">
        <f t="shared" si="15"/>
        <v>0</v>
      </c>
      <c r="I20" s="13">
        <f t="shared" si="16"/>
        <v>0</v>
      </c>
    </row>
    <row r="21" spans="1:9" ht="30" customHeight="1">
      <c r="A21" s="35">
        <f t="shared" si="12"/>
        <v>12</v>
      </c>
      <c r="B21" s="57"/>
      <c r="C21" s="19" t="s">
        <v>83</v>
      </c>
      <c r="D21" s="44"/>
      <c r="E21" s="47"/>
      <c r="F21" s="13">
        <f t="shared" ref="F21" si="17">+IF(D21="R",1,0)</f>
        <v>0</v>
      </c>
      <c r="G21" s="13">
        <f t="shared" ref="G21" si="18">+IF(D21="O",1,0)</f>
        <v>0</v>
      </c>
      <c r="H21" s="13">
        <f t="shared" ref="H21" si="19">+IF(D21="Y",1,0)</f>
        <v>0</v>
      </c>
      <c r="I21" s="13">
        <f t="shared" ref="I21" si="20">+IF(D21="G",1,0)</f>
        <v>0</v>
      </c>
    </row>
    <row r="22" spans="1:9" ht="30" customHeight="1">
      <c r="A22" s="35">
        <f t="shared" si="12"/>
        <v>13</v>
      </c>
      <c r="B22" s="58"/>
      <c r="C22" s="19" t="s">
        <v>48</v>
      </c>
      <c r="D22" s="44"/>
      <c r="E22" s="47"/>
      <c r="F22" s="13">
        <f t="shared" si="13"/>
        <v>0</v>
      </c>
      <c r="G22" s="13">
        <f t="shared" si="14"/>
        <v>0</v>
      </c>
      <c r="H22" s="13">
        <f t="shared" si="15"/>
        <v>0</v>
      </c>
      <c r="I22" s="13">
        <f t="shared" si="16"/>
        <v>0</v>
      </c>
    </row>
    <row r="23" spans="1:9" ht="68.25" customHeight="1">
      <c r="A23" s="37"/>
      <c r="B23" s="6" t="s">
        <v>5</v>
      </c>
      <c r="C23" s="62"/>
      <c r="D23" s="63"/>
      <c r="E23" s="64"/>
      <c r="F23" s="13"/>
      <c r="G23" s="13"/>
      <c r="H23" s="13"/>
      <c r="I23" s="13"/>
    </row>
    <row r="24" spans="1:9" ht="31.5" customHeight="1">
      <c r="A24" s="38">
        <f>A22+1</f>
        <v>14</v>
      </c>
      <c r="B24" s="53" t="s">
        <v>90</v>
      </c>
      <c r="C24" s="15" t="s">
        <v>28</v>
      </c>
      <c r="D24" s="44"/>
      <c r="E24" s="46"/>
      <c r="F24" s="13">
        <f t="shared" si="0"/>
        <v>0</v>
      </c>
      <c r="G24" s="13">
        <f t="shared" si="1"/>
        <v>0</v>
      </c>
      <c r="H24" s="13">
        <f t="shared" si="2"/>
        <v>0</v>
      </c>
      <c r="I24" s="13">
        <f t="shared" si="3"/>
        <v>0</v>
      </c>
    </row>
    <row r="25" spans="1:9" ht="31.5" customHeight="1">
      <c r="A25" s="38">
        <f>A24+1</f>
        <v>15</v>
      </c>
      <c r="B25" s="54"/>
      <c r="C25" s="15" t="s">
        <v>6</v>
      </c>
      <c r="D25" s="44"/>
      <c r="E25" s="46"/>
      <c r="F25" s="13">
        <f t="shared" si="0"/>
        <v>0</v>
      </c>
      <c r="G25" s="13">
        <f t="shared" si="1"/>
        <v>0</v>
      </c>
      <c r="H25" s="13">
        <f t="shared" si="2"/>
        <v>0</v>
      </c>
      <c r="I25" s="13">
        <f t="shared" si="3"/>
        <v>0</v>
      </c>
    </row>
    <row r="26" spans="1:9" ht="33" customHeight="1">
      <c r="A26" s="38">
        <f t="shared" ref="A26:A36" si="21">A25+1</f>
        <v>16</v>
      </c>
      <c r="B26" s="54"/>
      <c r="C26" s="15" t="s">
        <v>105</v>
      </c>
      <c r="D26" s="44"/>
      <c r="E26" s="46"/>
      <c r="F26" s="13">
        <f t="shared" ref="F26" si="22">+IF(D26="R",1,0)</f>
        <v>0</v>
      </c>
      <c r="G26" s="13">
        <f t="shared" ref="G26" si="23">+IF(D26="O",1,0)</f>
        <v>0</v>
      </c>
      <c r="H26" s="13">
        <f t="shared" ref="H26" si="24">+IF(D26="Y",1,0)</f>
        <v>0</v>
      </c>
      <c r="I26" s="13">
        <f t="shared" ref="I26" si="25">+IF(D26="G",1,0)</f>
        <v>0</v>
      </c>
    </row>
    <row r="27" spans="1:9" ht="41.25" customHeight="1">
      <c r="A27" s="38">
        <f t="shared" si="21"/>
        <v>17</v>
      </c>
      <c r="B27" s="54"/>
      <c r="C27" s="15" t="s">
        <v>106</v>
      </c>
      <c r="D27" s="44"/>
      <c r="E27" s="46"/>
      <c r="F27" s="13">
        <f t="shared" si="0"/>
        <v>0</v>
      </c>
      <c r="G27" s="13">
        <f t="shared" si="1"/>
        <v>0</v>
      </c>
      <c r="H27" s="13">
        <f t="shared" si="2"/>
        <v>0</v>
      </c>
      <c r="I27" s="13">
        <f t="shared" si="3"/>
        <v>0</v>
      </c>
    </row>
    <row r="28" spans="1:9" ht="24" customHeight="1">
      <c r="A28" s="38">
        <f t="shared" si="21"/>
        <v>18</v>
      </c>
      <c r="B28" s="54"/>
      <c r="C28" s="15" t="s">
        <v>89</v>
      </c>
      <c r="D28" s="44"/>
      <c r="E28" s="46"/>
      <c r="F28" s="13">
        <f t="shared" si="0"/>
        <v>0</v>
      </c>
      <c r="G28" s="13">
        <f t="shared" si="1"/>
        <v>0</v>
      </c>
      <c r="H28" s="13">
        <f t="shared" si="2"/>
        <v>0</v>
      </c>
      <c r="I28" s="13">
        <f t="shared" si="3"/>
        <v>0</v>
      </c>
    </row>
    <row r="29" spans="1:9" ht="27" customHeight="1">
      <c r="A29" s="38">
        <f t="shared" si="21"/>
        <v>19</v>
      </c>
      <c r="B29" s="54"/>
      <c r="C29" s="15" t="s">
        <v>44</v>
      </c>
      <c r="D29" s="44"/>
      <c r="E29" s="46"/>
      <c r="F29" s="13">
        <f t="shared" ref="F29:F32" si="26">+IF(D29="R",1,0)</f>
        <v>0</v>
      </c>
      <c r="G29" s="13">
        <f t="shared" ref="G29:G32" si="27">+IF(D29="O",1,0)</f>
        <v>0</v>
      </c>
      <c r="H29" s="13">
        <f t="shared" ref="H29:H32" si="28">+IF(D29="Y",1,0)</f>
        <v>0</v>
      </c>
      <c r="I29" s="13">
        <f t="shared" ref="I29:I32" si="29">+IF(D29="G",1,0)</f>
        <v>0</v>
      </c>
    </row>
    <row r="30" spans="1:9" ht="27" customHeight="1">
      <c r="A30" s="38">
        <f t="shared" si="21"/>
        <v>20</v>
      </c>
      <c r="B30" s="54"/>
      <c r="C30" s="15" t="s">
        <v>49</v>
      </c>
      <c r="D30" s="44"/>
      <c r="E30" s="46"/>
      <c r="F30" s="13">
        <f t="shared" si="26"/>
        <v>0</v>
      </c>
      <c r="G30" s="13">
        <f t="shared" si="27"/>
        <v>0</v>
      </c>
      <c r="H30" s="13">
        <f t="shared" si="28"/>
        <v>0</v>
      </c>
      <c r="I30" s="13">
        <f t="shared" si="29"/>
        <v>0</v>
      </c>
    </row>
    <row r="31" spans="1:9" ht="24.75" customHeight="1">
      <c r="A31" s="38">
        <f t="shared" si="21"/>
        <v>21</v>
      </c>
      <c r="B31" s="54"/>
      <c r="C31" s="15" t="s">
        <v>50</v>
      </c>
      <c r="D31" s="44"/>
      <c r="E31" s="46"/>
      <c r="F31" s="13">
        <f t="shared" si="26"/>
        <v>0</v>
      </c>
      <c r="G31" s="13">
        <f t="shared" si="27"/>
        <v>0</v>
      </c>
      <c r="H31" s="13">
        <f t="shared" si="28"/>
        <v>0</v>
      </c>
      <c r="I31" s="13">
        <f t="shared" si="29"/>
        <v>0</v>
      </c>
    </row>
    <row r="32" spans="1:9" ht="22.5" customHeight="1">
      <c r="A32" s="38">
        <f t="shared" si="21"/>
        <v>22</v>
      </c>
      <c r="B32" s="54"/>
      <c r="C32" s="15" t="s">
        <v>107</v>
      </c>
      <c r="D32" s="44"/>
      <c r="E32" s="46"/>
      <c r="F32" s="13">
        <f t="shared" si="26"/>
        <v>0</v>
      </c>
      <c r="G32" s="13">
        <f t="shared" si="27"/>
        <v>0</v>
      </c>
      <c r="H32" s="13">
        <f t="shared" si="28"/>
        <v>0</v>
      </c>
      <c r="I32" s="13">
        <f t="shared" si="29"/>
        <v>0</v>
      </c>
    </row>
    <row r="33" spans="1:9" ht="29.25" customHeight="1">
      <c r="A33" s="38">
        <f t="shared" si="21"/>
        <v>23</v>
      </c>
      <c r="B33" s="54"/>
      <c r="C33" s="15" t="s">
        <v>38</v>
      </c>
      <c r="D33" s="44"/>
      <c r="E33" s="46"/>
      <c r="F33" s="13">
        <f t="shared" si="0"/>
        <v>0</v>
      </c>
      <c r="G33" s="13">
        <f t="shared" si="1"/>
        <v>0</v>
      </c>
      <c r="H33" s="13">
        <f t="shared" si="2"/>
        <v>0</v>
      </c>
      <c r="I33" s="13">
        <f t="shared" si="3"/>
        <v>0</v>
      </c>
    </row>
    <row r="34" spans="1:9" ht="19.5" customHeight="1">
      <c r="A34" s="38">
        <f t="shared" si="21"/>
        <v>24</v>
      </c>
      <c r="B34" s="40"/>
      <c r="C34" s="29" t="s">
        <v>85</v>
      </c>
      <c r="D34" s="44"/>
      <c r="E34" s="47"/>
      <c r="F34" s="13">
        <f t="shared" ref="F34:F36" si="30">+IF(D34="R",1,0)</f>
        <v>0</v>
      </c>
      <c r="G34" s="13">
        <f t="shared" ref="G34:G36" si="31">+IF(D34="O",1,0)</f>
        <v>0</v>
      </c>
      <c r="H34" s="13">
        <f t="shared" ref="H34:H36" si="32">+IF(D34="Y",1,0)</f>
        <v>0</v>
      </c>
      <c r="I34" s="13">
        <f t="shared" ref="I34:I36" si="33">+IF(D34="G",1,0)</f>
        <v>0</v>
      </c>
    </row>
    <row r="35" spans="1:9" ht="19.5" customHeight="1">
      <c r="A35" s="38">
        <f t="shared" si="21"/>
        <v>25</v>
      </c>
      <c r="B35" s="40"/>
      <c r="C35" s="29" t="s">
        <v>39</v>
      </c>
      <c r="D35" s="44"/>
      <c r="E35" s="47"/>
      <c r="F35" s="13">
        <f t="shared" si="30"/>
        <v>0</v>
      </c>
      <c r="G35" s="13">
        <f t="shared" si="31"/>
        <v>0</v>
      </c>
      <c r="H35" s="13">
        <f t="shared" si="32"/>
        <v>0</v>
      </c>
      <c r="I35" s="13">
        <f t="shared" si="33"/>
        <v>0</v>
      </c>
    </row>
    <row r="36" spans="1:9" ht="19.5" customHeight="1">
      <c r="A36" s="38">
        <f t="shared" si="21"/>
        <v>26</v>
      </c>
      <c r="B36" s="40"/>
      <c r="C36" s="29" t="s">
        <v>73</v>
      </c>
      <c r="D36" s="44"/>
      <c r="E36" s="47"/>
      <c r="F36" s="13">
        <f t="shared" si="30"/>
        <v>0</v>
      </c>
      <c r="G36" s="13">
        <f t="shared" si="31"/>
        <v>0</v>
      </c>
      <c r="H36" s="13">
        <f t="shared" si="32"/>
        <v>0</v>
      </c>
      <c r="I36" s="13">
        <f t="shared" si="33"/>
        <v>0</v>
      </c>
    </row>
    <row r="37" spans="1:9" ht="57" customHeight="1">
      <c r="A37" s="37"/>
      <c r="B37" s="43" t="s">
        <v>5</v>
      </c>
      <c r="C37" s="59"/>
      <c r="D37" s="60"/>
      <c r="E37" s="61"/>
      <c r="F37" s="13"/>
      <c r="G37" s="13"/>
      <c r="H37" s="13"/>
      <c r="I37" s="13"/>
    </row>
    <row r="38" spans="1:9" ht="19.5" customHeight="1">
      <c r="A38" s="35">
        <f>A36+1</f>
        <v>27</v>
      </c>
      <c r="B38" s="7" t="s">
        <v>91</v>
      </c>
      <c r="C38" s="28" t="s">
        <v>41</v>
      </c>
      <c r="D38" s="32"/>
      <c r="E38" s="25"/>
      <c r="F38" s="13">
        <f t="shared" ref="F38:F39" si="34">+IF(D38="R",1,0)</f>
        <v>0</v>
      </c>
      <c r="G38" s="13">
        <f t="shared" ref="G38:G39" si="35">+IF(D38="O",1,0)</f>
        <v>0</v>
      </c>
      <c r="H38" s="13">
        <f t="shared" ref="H38:H39" si="36">+IF(D38="Y",1,0)</f>
        <v>0</v>
      </c>
      <c r="I38" s="13">
        <f t="shared" ref="I38:I39" si="37">+IF(D38="G",1,0)</f>
        <v>0</v>
      </c>
    </row>
    <row r="39" spans="1:9" ht="27" customHeight="1">
      <c r="A39" s="35">
        <f>A38+1</f>
        <v>28</v>
      </c>
      <c r="B39" s="7"/>
      <c r="C39" s="19" t="s">
        <v>64</v>
      </c>
      <c r="D39" s="32"/>
      <c r="E39" s="25"/>
      <c r="F39" s="13">
        <f t="shared" si="34"/>
        <v>0</v>
      </c>
      <c r="G39" s="13">
        <f t="shared" si="35"/>
        <v>0</v>
      </c>
      <c r="H39" s="13">
        <f t="shared" si="36"/>
        <v>0</v>
      </c>
      <c r="I39" s="13">
        <f t="shared" si="37"/>
        <v>0</v>
      </c>
    </row>
    <row r="40" spans="1:9" ht="65.25" customHeight="1">
      <c r="A40" s="37"/>
      <c r="B40" s="6" t="s">
        <v>5</v>
      </c>
      <c r="C40" s="62"/>
      <c r="D40" s="63"/>
      <c r="E40" s="64"/>
      <c r="F40" s="13"/>
      <c r="G40" s="13"/>
      <c r="H40" s="13"/>
      <c r="I40" s="13"/>
    </row>
    <row r="41" spans="1:9" ht="32.25" customHeight="1">
      <c r="A41" s="35">
        <f>A39+1</f>
        <v>29</v>
      </c>
      <c r="B41" s="72" t="s">
        <v>92</v>
      </c>
      <c r="C41" s="19" t="s">
        <v>109</v>
      </c>
      <c r="D41" s="44"/>
      <c r="E41" s="47"/>
      <c r="F41" s="13">
        <f t="shared" si="0"/>
        <v>0</v>
      </c>
      <c r="G41" s="13">
        <f t="shared" si="1"/>
        <v>0</v>
      </c>
      <c r="H41" s="13">
        <f t="shared" si="2"/>
        <v>0</v>
      </c>
      <c r="I41" s="13">
        <f t="shared" si="3"/>
        <v>0</v>
      </c>
    </row>
    <row r="42" spans="1:9" ht="30.75" customHeight="1">
      <c r="A42" s="35">
        <f>A41+1</f>
        <v>30</v>
      </c>
      <c r="B42" s="73"/>
      <c r="C42" s="29" t="s">
        <v>45</v>
      </c>
      <c r="D42" s="44"/>
      <c r="E42" s="47"/>
      <c r="F42" s="13">
        <f t="shared" ref="F42" si="38">+IF(D42="R",1,0)</f>
        <v>0</v>
      </c>
      <c r="G42" s="13">
        <f t="shared" ref="G42" si="39">+IF(D42="O",1,0)</f>
        <v>0</v>
      </c>
      <c r="H42" s="13">
        <f t="shared" ref="H42" si="40">+IF(D42="Y",1,0)</f>
        <v>0</v>
      </c>
      <c r="I42" s="13">
        <f t="shared" ref="I42" si="41">+IF(D42="G",1,0)</f>
        <v>0</v>
      </c>
    </row>
    <row r="43" spans="1:9" ht="61.5" customHeight="1">
      <c r="A43" s="37"/>
      <c r="B43" s="6" t="s">
        <v>5</v>
      </c>
      <c r="C43" s="62"/>
      <c r="D43" s="63"/>
      <c r="E43" s="64"/>
      <c r="F43" s="13"/>
      <c r="G43" s="13"/>
      <c r="H43" s="13"/>
      <c r="I43" s="13"/>
    </row>
    <row r="44" spans="1:9" ht="18.75">
      <c r="A44" s="35">
        <f>A42+1</f>
        <v>31</v>
      </c>
      <c r="B44" s="72" t="s">
        <v>93</v>
      </c>
      <c r="C44" s="12" t="s">
        <v>29</v>
      </c>
      <c r="D44" s="44"/>
      <c r="E44" s="46"/>
      <c r="F44" s="13">
        <f t="shared" si="0"/>
        <v>0</v>
      </c>
      <c r="G44" s="13">
        <f t="shared" si="1"/>
        <v>0</v>
      </c>
      <c r="H44" s="13">
        <f t="shared" si="2"/>
        <v>0</v>
      </c>
      <c r="I44" s="13">
        <f t="shared" si="3"/>
        <v>0</v>
      </c>
    </row>
    <row r="45" spans="1:9" ht="18.75">
      <c r="A45" s="35">
        <f>A44+1</f>
        <v>32</v>
      </c>
      <c r="B45" s="73"/>
      <c r="C45" s="12" t="s">
        <v>51</v>
      </c>
      <c r="D45" s="44"/>
      <c r="E45" s="46"/>
      <c r="F45" s="13">
        <f t="shared" si="0"/>
        <v>0</v>
      </c>
      <c r="G45" s="13">
        <f t="shared" si="1"/>
        <v>0</v>
      </c>
      <c r="H45" s="13">
        <f t="shared" si="2"/>
        <v>0</v>
      </c>
      <c r="I45" s="13">
        <f t="shared" si="3"/>
        <v>0</v>
      </c>
    </row>
    <row r="46" spans="1:9" ht="18.75">
      <c r="A46" s="35">
        <f t="shared" ref="A46:A54" si="42">A45+1</f>
        <v>33</v>
      </c>
      <c r="B46" s="73"/>
      <c r="C46" s="12" t="s">
        <v>52</v>
      </c>
      <c r="D46" s="44"/>
      <c r="E46" s="46"/>
      <c r="F46" s="13">
        <f t="shared" ref="F46" si="43">+IF(D46="R",1,0)</f>
        <v>0</v>
      </c>
      <c r="G46" s="13">
        <f t="shared" ref="G46" si="44">+IF(D46="O",1,0)</f>
        <v>0</v>
      </c>
      <c r="H46" s="13">
        <f t="shared" ref="H46" si="45">+IF(D46="Y",1,0)</f>
        <v>0</v>
      </c>
      <c r="I46" s="13">
        <f t="shared" ref="I46" si="46">+IF(D46="G",1,0)</f>
        <v>0</v>
      </c>
    </row>
    <row r="47" spans="1:9" ht="18.75">
      <c r="A47" s="35">
        <f t="shared" si="42"/>
        <v>34</v>
      </c>
      <c r="B47" s="73"/>
      <c r="C47" s="12" t="s">
        <v>53</v>
      </c>
      <c r="D47" s="44"/>
      <c r="E47" s="46"/>
      <c r="F47" s="13">
        <f t="shared" si="0"/>
        <v>0</v>
      </c>
      <c r="G47" s="13">
        <f t="shared" si="1"/>
        <v>0</v>
      </c>
      <c r="H47" s="13">
        <f t="shared" si="2"/>
        <v>0</v>
      </c>
      <c r="I47" s="13">
        <f t="shared" si="3"/>
        <v>0</v>
      </c>
    </row>
    <row r="48" spans="1:9" ht="18.75">
      <c r="A48" s="35">
        <f>A46+1</f>
        <v>34</v>
      </c>
      <c r="B48" s="73"/>
      <c r="C48" s="12" t="s">
        <v>54</v>
      </c>
      <c r="D48" s="44"/>
      <c r="E48" s="46"/>
      <c r="F48" s="13">
        <f t="shared" ref="F48" si="47">+IF(D48="R",1,0)</f>
        <v>0</v>
      </c>
      <c r="G48" s="13">
        <f t="shared" ref="G48" si="48">+IF(D48="O",1,0)</f>
        <v>0</v>
      </c>
      <c r="H48" s="13">
        <f t="shared" ref="H48" si="49">+IF(D48="Y",1,0)</f>
        <v>0</v>
      </c>
      <c r="I48" s="13">
        <f t="shared" ref="I48" si="50">+IF(D48="G",1,0)</f>
        <v>0</v>
      </c>
    </row>
    <row r="49" spans="1:9" ht="18.75">
      <c r="A49" s="35">
        <f>A47+1</f>
        <v>35</v>
      </c>
      <c r="B49" s="73"/>
      <c r="C49" s="12" t="s">
        <v>3</v>
      </c>
      <c r="D49" s="44"/>
      <c r="E49" s="46"/>
      <c r="F49" s="13">
        <f t="shared" si="0"/>
        <v>0</v>
      </c>
      <c r="G49" s="13">
        <f t="shared" si="1"/>
        <v>0</v>
      </c>
      <c r="H49" s="13">
        <f t="shared" si="2"/>
        <v>0</v>
      </c>
      <c r="I49" s="13">
        <f t="shared" si="3"/>
        <v>0</v>
      </c>
    </row>
    <row r="50" spans="1:9" ht="25.5">
      <c r="A50" s="35">
        <f t="shared" si="42"/>
        <v>36</v>
      </c>
      <c r="B50" s="73"/>
      <c r="C50" s="12" t="s">
        <v>99</v>
      </c>
      <c r="D50" s="44"/>
      <c r="E50" s="46"/>
      <c r="F50" s="13">
        <f t="shared" ref="F50" si="51">+IF(D50="R",1,0)</f>
        <v>0</v>
      </c>
      <c r="G50" s="13">
        <f t="shared" ref="G50" si="52">+IF(D50="O",1,0)</f>
        <v>0</v>
      </c>
      <c r="H50" s="13">
        <f t="shared" ref="H50" si="53">+IF(D50="Y",1,0)</f>
        <v>0</v>
      </c>
      <c r="I50" s="13">
        <f t="shared" ref="I50" si="54">+IF(D50="G",1,0)</f>
        <v>0</v>
      </c>
    </row>
    <row r="51" spans="1:9" ht="18.75">
      <c r="A51" s="35">
        <f t="shared" si="42"/>
        <v>37</v>
      </c>
      <c r="B51" s="73"/>
      <c r="C51" s="12" t="s">
        <v>55</v>
      </c>
      <c r="D51" s="44"/>
      <c r="E51" s="46"/>
      <c r="F51" s="13">
        <f>+IF(D50="R",1,0)</f>
        <v>0</v>
      </c>
      <c r="G51" s="13">
        <f>+IF(D50="O",1,0)</f>
        <v>0</v>
      </c>
      <c r="H51" s="13">
        <f>+IF(D50="Y",1,0)</f>
        <v>0</v>
      </c>
      <c r="I51" s="13">
        <f>+IF(D50="G",1,0)</f>
        <v>0</v>
      </c>
    </row>
    <row r="52" spans="1:9" ht="25.5">
      <c r="A52" s="35">
        <f t="shared" si="42"/>
        <v>38</v>
      </c>
      <c r="B52" s="73"/>
      <c r="C52" s="12" t="s">
        <v>100</v>
      </c>
      <c r="D52" s="44"/>
      <c r="E52" s="46"/>
      <c r="F52" s="13">
        <f t="shared" si="0"/>
        <v>0</v>
      </c>
      <c r="G52" s="13">
        <f t="shared" si="1"/>
        <v>0</v>
      </c>
      <c r="H52" s="13">
        <f t="shared" si="2"/>
        <v>0</v>
      </c>
      <c r="I52" s="13">
        <f t="shared" si="3"/>
        <v>0</v>
      </c>
    </row>
    <row r="53" spans="1:9" ht="18.75">
      <c r="A53" s="35">
        <f t="shared" ref="A53" si="55">A51+1</f>
        <v>38</v>
      </c>
      <c r="B53" s="73"/>
      <c r="C53" s="12" t="s">
        <v>8</v>
      </c>
      <c r="D53" s="44"/>
      <c r="E53" s="46"/>
      <c r="F53" s="13">
        <f t="shared" si="0"/>
        <v>0</v>
      </c>
      <c r="G53" s="13">
        <f t="shared" si="1"/>
        <v>0</v>
      </c>
      <c r="H53" s="13">
        <f t="shared" si="2"/>
        <v>0</v>
      </c>
      <c r="I53" s="13">
        <f t="shared" si="3"/>
        <v>0</v>
      </c>
    </row>
    <row r="54" spans="1:9" ht="18.75">
      <c r="A54" s="35">
        <f t="shared" si="42"/>
        <v>39</v>
      </c>
      <c r="B54" s="74"/>
      <c r="C54" s="12" t="s">
        <v>30</v>
      </c>
      <c r="D54" s="44"/>
      <c r="E54" s="46"/>
      <c r="F54" s="13">
        <f t="shared" si="0"/>
        <v>0</v>
      </c>
      <c r="G54" s="13">
        <f t="shared" si="1"/>
        <v>0</v>
      </c>
      <c r="H54" s="13">
        <f t="shared" si="2"/>
        <v>0</v>
      </c>
      <c r="I54" s="13">
        <f t="shared" si="3"/>
        <v>0</v>
      </c>
    </row>
    <row r="55" spans="1:9" ht="82.5" customHeight="1">
      <c r="A55" s="37"/>
      <c r="B55" s="6" t="s">
        <v>5</v>
      </c>
      <c r="C55" s="62"/>
      <c r="D55" s="63"/>
      <c r="E55" s="64"/>
      <c r="F55" s="13"/>
      <c r="G55" s="13"/>
      <c r="H55" s="13"/>
      <c r="I55" s="13"/>
    </row>
    <row r="56" spans="1:9" ht="25.5">
      <c r="A56" s="38">
        <f>A54+1</f>
        <v>40</v>
      </c>
      <c r="B56" s="75" t="s">
        <v>94</v>
      </c>
      <c r="C56" s="15" t="s">
        <v>20</v>
      </c>
      <c r="D56" s="48"/>
      <c r="E56" s="46"/>
      <c r="F56" s="13">
        <f t="shared" si="0"/>
        <v>0</v>
      </c>
      <c r="G56" s="13">
        <f t="shared" si="1"/>
        <v>0</v>
      </c>
      <c r="H56" s="13">
        <f t="shared" si="2"/>
        <v>0</v>
      </c>
      <c r="I56" s="13">
        <f t="shared" si="3"/>
        <v>0</v>
      </c>
    </row>
    <row r="57" spans="1:9" ht="20.25" customHeight="1">
      <c r="A57" s="38">
        <f>A56+1</f>
        <v>41</v>
      </c>
      <c r="B57" s="76"/>
      <c r="C57" s="15" t="s">
        <v>21</v>
      </c>
      <c r="D57" s="48"/>
      <c r="E57" s="46"/>
      <c r="F57" s="13">
        <f t="shared" ref="F57" si="56">+IF(D57="R",1,0)</f>
        <v>0</v>
      </c>
      <c r="G57" s="13">
        <f t="shared" ref="G57" si="57">+IF(D57="O",1,0)</f>
        <v>0</v>
      </c>
      <c r="H57" s="13">
        <f t="shared" ref="H57" si="58">+IF(D57="Y",1,0)</f>
        <v>0</v>
      </c>
      <c r="I57" s="13">
        <f t="shared" ref="I57" si="59">+IF(D57="G",1,0)</f>
        <v>0</v>
      </c>
    </row>
    <row r="58" spans="1:9" ht="25.5">
      <c r="A58" s="38">
        <f t="shared" ref="A58:A67" si="60">A57+1</f>
        <v>42</v>
      </c>
      <c r="B58" s="76"/>
      <c r="C58" s="15" t="s">
        <v>66</v>
      </c>
      <c r="D58" s="48"/>
      <c r="E58" s="46"/>
      <c r="F58" s="13">
        <f t="shared" si="0"/>
        <v>0</v>
      </c>
      <c r="G58" s="13">
        <f t="shared" si="1"/>
        <v>0</v>
      </c>
      <c r="H58" s="13">
        <f t="shared" si="2"/>
        <v>0</v>
      </c>
      <c r="I58" s="13">
        <f t="shared" si="3"/>
        <v>0</v>
      </c>
    </row>
    <row r="59" spans="1:9" ht="25.5">
      <c r="A59" s="38">
        <f t="shared" si="60"/>
        <v>43</v>
      </c>
      <c r="B59" s="76"/>
      <c r="C59" s="15" t="s">
        <v>67</v>
      </c>
      <c r="D59" s="48"/>
      <c r="E59" s="46"/>
      <c r="F59" s="13">
        <f t="shared" si="0"/>
        <v>0</v>
      </c>
      <c r="G59" s="13">
        <f t="shared" si="1"/>
        <v>0</v>
      </c>
      <c r="H59" s="13">
        <f t="shared" si="2"/>
        <v>0</v>
      </c>
      <c r="I59" s="13">
        <f t="shared" si="3"/>
        <v>0</v>
      </c>
    </row>
    <row r="60" spans="1:9" ht="28.5" customHeight="1">
      <c r="A60" s="38">
        <f t="shared" si="60"/>
        <v>44</v>
      </c>
      <c r="B60" s="76"/>
      <c r="C60" s="15" t="s">
        <v>68</v>
      </c>
      <c r="D60" s="48"/>
      <c r="E60" s="46"/>
      <c r="F60" s="13">
        <f t="shared" si="0"/>
        <v>0</v>
      </c>
      <c r="G60" s="13">
        <f t="shared" si="1"/>
        <v>0</v>
      </c>
      <c r="H60" s="13">
        <f t="shared" si="2"/>
        <v>0</v>
      </c>
      <c r="I60" s="13">
        <f t="shared" si="3"/>
        <v>0</v>
      </c>
    </row>
    <row r="61" spans="1:9" ht="23.25" customHeight="1">
      <c r="A61" s="38">
        <f>A60+1</f>
        <v>45</v>
      </c>
      <c r="B61" s="76"/>
      <c r="C61" s="15" t="s">
        <v>56</v>
      </c>
      <c r="D61" s="48"/>
      <c r="E61" s="46"/>
      <c r="F61" s="13">
        <f t="shared" si="0"/>
        <v>0</v>
      </c>
      <c r="G61" s="13">
        <f t="shared" si="1"/>
        <v>0</v>
      </c>
      <c r="H61" s="13">
        <f t="shared" si="2"/>
        <v>0</v>
      </c>
      <c r="I61" s="13">
        <f t="shared" si="3"/>
        <v>0</v>
      </c>
    </row>
    <row r="62" spans="1:9" ht="30" customHeight="1">
      <c r="A62" s="38">
        <f t="shared" si="60"/>
        <v>46</v>
      </c>
      <c r="B62" s="76"/>
      <c r="C62" s="15" t="s">
        <v>75</v>
      </c>
      <c r="D62" s="48"/>
      <c r="E62" s="46"/>
      <c r="F62" s="13">
        <f t="shared" ref="F62" si="61">+IF(D62="R",1,0)</f>
        <v>0</v>
      </c>
      <c r="G62" s="13">
        <f t="shared" ref="G62" si="62">+IF(D62="O",1,0)</f>
        <v>0</v>
      </c>
      <c r="H62" s="13">
        <f t="shared" ref="H62" si="63">+IF(D62="Y",1,0)</f>
        <v>0</v>
      </c>
      <c r="I62" s="13">
        <f t="shared" ref="I62" si="64">+IF(D62="G",1,0)</f>
        <v>0</v>
      </c>
    </row>
    <row r="63" spans="1:9" ht="24.75" customHeight="1">
      <c r="A63" s="38">
        <f t="shared" si="60"/>
        <v>47</v>
      </c>
      <c r="B63" s="76"/>
      <c r="C63" s="15" t="s">
        <v>40</v>
      </c>
      <c r="D63" s="48"/>
      <c r="E63" s="46"/>
      <c r="F63" s="13">
        <f t="shared" si="0"/>
        <v>0</v>
      </c>
      <c r="G63" s="13">
        <f t="shared" si="1"/>
        <v>0</v>
      </c>
      <c r="H63" s="13">
        <f t="shared" si="2"/>
        <v>0</v>
      </c>
      <c r="I63" s="13">
        <f t="shared" si="3"/>
        <v>0</v>
      </c>
    </row>
    <row r="64" spans="1:9" ht="21" customHeight="1">
      <c r="A64" s="38">
        <f t="shared" si="60"/>
        <v>48</v>
      </c>
      <c r="B64" s="76"/>
      <c r="C64" s="15" t="s">
        <v>84</v>
      </c>
      <c r="D64" s="48"/>
      <c r="E64" s="46"/>
      <c r="F64" s="13">
        <f>+IF(D64="R",1,0)</f>
        <v>0</v>
      </c>
      <c r="G64" s="13">
        <f>+IF(D64="O",1,0)</f>
        <v>0</v>
      </c>
      <c r="H64" s="13">
        <f>+IF(D64="Y",1,0)</f>
        <v>0</v>
      </c>
      <c r="I64" s="13">
        <f>+IF(D64="G",1,0)</f>
        <v>0</v>
      </c>
    </row>
    <row r="65" spans="1:9" ht="22.5" customHeight="1">
      <c r="A65" s="38">
        <f t="shared" si="60"/>
        <v>49</v>
      </c>
      <c r="B65" s="77"/>
      <c r="C65" s="15" t="s">
        <v>101</v>
      </c>
      <c r="D65" s="48"/>
      <c r="E65" s="46"/>
      <c r="F65" s="13">
        <f t="shared" si="0"/>
        <v>0</v>
      </c>
      <c r="G65" s="13">
        <f t="shared" si="1"/>
        <v>0</v>
      </c>
      <c r="H65" s="13">
        <f t="shared" si="2"/>
        <v>0</v>
      </c>
      <c r="I65" s="13">
        <f t="shared" si="3"/>
        <v>0</v>
      </c>
    </row>
    <row r="66" spans="1:9" ht="22.5" customHeight="1">
      <c r="A66" s="38">
        <f t="shared" si="60"/>
        <v>50</v>
      </c>
      <c r="B66" s="39"/>
      <c r="C66" s="29" t="s">
        <v>79</v>
      </c>
      <c r="D66" s="48"/>
      <c r="E66" s="47"/>
      <c r="F66" s="13">
        <f t="shared" ref="F66" si="65">+IF(D66="R",1,0)</f>
        <v>0</v>
      </c>
      <c r="G66" s="13">
        <f t="shared" ref="G66" si="66">+IF(D66="O",1,0)</f>
        <v>0</v>
      </c>
      <c r="H66" s="13">
        <f t="shared" ref="H66" si="67">+IF(D66="Y",1,0)</f>
        <v>0</v>
      </c>
      <c r="I66" s="13">
        <f t="shared" ref="I66" si="68">+IF(D66="G",1,0)</f>
        <v>0</v>
      </c>
    </row>
    <row r="67" spans="1:9" ht="58.5" customHeight="1">
      <c r="A67" s="38">
        <f t="shared" si="60"/>
        <v>51</v>
      </c>
      <c r="B67" s="33"/>
      <c r="C67" s="41" t="s">
        <v>65</v>
      </c>
      <c r="D67" s="48"/>
      <c r="E67" s="47"/>
      <c r="F67" s="13">
        <f t="shared" ref="F67" si="69">+IF(D67="R",1,0)</f>
        <v>0</v>
      </c>
      <c r="G67" s="13">
        <f t="shared" ref="G67" si="70">+IF(D67="O",1,0)</f>
        <v>0</v>
      </c>
      <c r="H67" s="13">
        <f t="shared" ref="H67" si="71">+IF(D67="Y",1,0)</f>
        <v>0</v>
      </c>
      <c r="I67" s="13">
        <f t="shared" ref="I67" si="72">+IF(D67="G",1,0)</f>
        <v>0</v>
      </c>
    </row>
    <row r="68" spans="1:9" ht="64.5" customHeight="1">
      <c r="A68" s="37"/>
      <c r="B68" s="6" t="s">
        <v>5</v>
      </c>
      <c r="C68" s="62"/>
      <c r="D68" s="63"/>
      <c r="E68" s="64"/>
      <c r="F68" s="13"/>
      <c r="G68" s="13"/>
      <c r="H68" s="13"/>
      <c r="I68" s="13"/>
    </row>
    <row r="69" spans="1:9" ht="31.5" customHeight="1">
      <c r="A69" s="36">
        <f>A67+1</f>
        <v>52</v>
      </c>
      <c r="B69" s="83" t="s">
        <v>95</v>
      </c>
      <c r="C69" s="20" t="s">
        <v>102</v>
      </c>
      <c r="D69" s="48"/>
      <c r="E69" s="46"/>
      <c r="F69" s="13">
        <f t="shared" ref="F69:F72" si="73">+IF(D69="R",1,0)</f>
        <v>0</v>
      </c>
      <c r="G69" s="13">
        <f t="shared" ref="G69:G72" si="74">+IF(D69="O",1,0)</f>
        <v>0</v>
      </c>
      <c r="H69" s="13">
        <f t="shared" ref="H69:H72" si="75">+IF(D69="Y",1,0)</f>
        <v>0</v>
      </c>
      <c r="I69" s="13">
        <f t="shared" ref="I69:I72" si="76">+IF(D69="G",1,0)</f>
        <v>0</v>
      </c>
    </row>
    <row r="70" spans="1:9" ht="24.75" customHeight="1">
      <c r="A70" s="36">
        <f>A69+1</f>
        <v>53</v>
      </c>
      <c r="B70" s="84"/>
      <c r="C70" s="20" t="s">
        <v>76</v>
      </c>
      <c r="D70" s="48"/>
      <c r="E70" s="46"/>
      <c r="F70" s="13">
        <f t="shared" si="73"/>
        <v>0</v>
      </c>
      <c r="G70" s="13">
        <f t="shared" si="74"/>
        <v>0</v>
      </c>
      <c r="H70" s="13">
        <f t="shared" si="75"/>
        <v>0</v>
      </c>
      <c r="I70" s="13">
        <f t="shared" si="76"/>
        <v>0</v>
      </c>
    </row>
    <row r="71" spans="1:9" ht="27" customHeight="1">
      <c r="A71" s="36">
        <f>A70+1</f>
        <v>54</v>
      </c>
      <c r="B71" s="84"/>
      <c r="C71" s="20" t="s">
        <v>72</v>
      </c>
      <c r="D71" s="48"/>
      <c r="E71" s="46"/>
      <c r="F71" s="13">
        <f t="shared" ref="F71" si="77">+IF(D71="R",1,0)</f>
        <v>0</v>
      </c>
      <c r="G71" s="13">
        <f t="shared" ref="G71" si="78">+IF(D71="O",1,0)</f>
        <v>0</v>
      </c>
      <c r="H71" s="13">
        <f t="shared" ref="H71" si="79">+IF(D71="Y",1,0)</f>
        <v>0</v>
      </c>
      <c r="I71" s="13">
        <f t="shared" ref="I71" si="80">+IF(D71="G",1,0)</f>
        <v>0</v>
      </c>
    </row>
    <row r="72" spans="1:9" ht="20.25" customHeight="1">
      <c r="A72" s="36">
        <f t="shared" ref="A72:A74" si="81">A71+1</f>
        <v>55</v>
      </c>
      <c r="B72" s="84"/>
      <c r="C72" s="20" t="s">
        <v>103</v>
      </c>
      <c r="D72" s="48"/>
      <c r="E72" s="46"/>
      <c r="F72" s="13">
        <f t="shared" si="73"/>
        <v>0</v>
      </c>
      <c r="G72" s="13">
        <f t="shared" si="74"/>
        <v>0</v>
      </c>
      <c r="H72" s="13">
        <f t="shared" si="75"/>
        <v>0</v>
      </c>
      <c r="I72" s="13">
        <f t="shared" si="76"/>
        <v>0</v>
      </c>
    </row>
    <row r="73" spans="1:9" ht="20.25" customHeight="1">
      <c r="A73" s="36">
        <f t="shared" si="81"/>
        <v>56</v>
      </c>
      <c r="B73" s="84"/>
      <c r="C73" s="20" t="s">
        <v>104</v>
      </c>
      <c r="D73" s="48"/>
      <c r="E73" s="46"/>
      <c r="F73" s="13">
        <f t="shared" ref="F73:F74" si="82">+IF(D73="R",1,0)</f>
        <v>0</v>
      </c>
      <c r="G73" s="13">
        <f t="shared" ref="G73:G74" si="83">+IF(D73="O",1,0)</f>
        <v>0</v>
      </c>
      <c r="H73" s="13">
        <f t="shared" ref="H73:H74" si="84">+IF(D73="Y",1,0)</f>
        <v>0</v>
      </c>
      <c r="I73" s="13">
        <f t="shared" ref="I73:I74" si="85">+IF(D73="G",1,0)</f>
        <v>0</v>
      </c>
    </row>
    <row r="74" spans="1:9" ht="19.5" customHeight="1">
      <c r="A74" s="36">
        <f t="shared" si="81"/>
        <v>57</v>
      </c>
      <c r="B74" s="84"/>
      <c r="C74" s="12" t="s">
        <v>86</v>
      </c>
      <c r="D74" s="48"/>
      <c r="E74" s="46"/>
      <c r="F74" s="13">
        <f t="shared" si="82"/>
        <v>0</v>
      </c>
      <c r="G74" s="13">
        <f t="shared" si="83"/>
        <v>0</v>
      </c>
      <c r="H74" s="13">
        <f t="shared" si="84"/>
        <v>0</v>
      </c>
      <c r="I74" s="13">
        <f t="shared" si="85"/>
        <v>0</v>
      </c>
    </row>
    <row r="75" spans="1:9" ht="64.5" customHeight="1">
      <c r="A75" s="37"/>
      <c r="B75" s="6" t="s">
        <v>5</v>
      </c>
      <c r="C75" s="62"/>
      <c r="D75" s="63"/>
      <c r="E75" s="64"/>
      <c r="F75" s="13"/>
      <c r="G75" s="13"/>
      <c r="H75" s="13"/>
      <c r="I75" s="13"/>
    </row>
    <row r="76" spans="1:9" ht="31.5" customHeight="1">
      <c r="A76" s="35">
        <f>A74+1</f>
        <v>58</v>
      </c>
      <c r="B76" s="80" t="s">
        <v>96</v>
      </c>
      <c r="C76" s="12" t="s">
        <v>77</v>
      </c>
      <c r="D76" s="44"/>
      <c r="E76" s="49"/>
      <c r="F76" s="13">
        <f t="shared" si="0"/>
        <v>0</v>
      </c>
      <c r="G76" s="13">
        <f t="shared" si="1"/>
        <v>0</v>
      </c>
      <c r="H76" s="13">
        <f t="shared" si="2"/>
        <v>0</v>
      </c>
      <c r="I76" s="13">
        <f t="shared" si="3"/>
        <v>0</v>
      </c>
    </row>
    <row r="77" spans="1:9" ht="30.75" customHeight="1">
      <c r="A77" s="35">
        <f>A76+1</f>
        <v>59</v>
      </c>
      <c r="B77" s="81"/>
      <c r="C77" s="12" t="s">
        <v>22</v>
      </c>
      <c r="D77" s="44"/>
      <c r="E77" s="49"/>
      <c r="F77" s="13">
        <f t="shared" ref="F77" si="86">+IF(D77="R",1,0)</f>
        <v>0</v>
      </c>
      <c r="G77" s="13">
        <f t="shared" ref="G77" si="87">+IF(D77="O",1,0)</f>
        <v>0</v>
      </c>
      <c r="H77" s="13">
        <f t="shared" ref="H77" si="88">+IF(D77="Y",1,0)</f>
        <v>0</v>
      </c>
      <c r="I77" s="13">
        <f t="shared" ref="I77" si="89">+IF(D77="G",1,0)</f>
        <v>0</v>
      </c>
    </row>
    <row r="78" spans="1:9" ht="30.75" customHeight="1">
      <c r="A78" s="35">
        <f t="shared" ref="A78:A89" si="90">A77+1</f>
        <v>60</v>
      </c>
      <c r="B78" s="81"/>
      <c r="C78" s="16" t="s">
        <v>43</v>
      </c>
      <c r="D78" s="44"/>
      <c r="E78" s="46"/>
      <c r="F78" s="13">
        <f t="shared" si="0"/>
        <v>0</v>
      </c>
      <c r="G78" s="13">
        <f t="shared" si="1"/>
        <v>0</v>
      </c>
      <c r="H78" s="13">
        <f t="shared" si="2"/>
        <v>0</v>
      </c>
      <c r="I78" s="13">
        <f t="shared" si="3"/>
        <v>0</v>
      </c>
    </row>
    <row r="79" spans="1:9" ht="24" customHeight="1">
      <c r="A79" s="35">
        <f t="shared" si="90"/>
        <v>61</v>
      </c>
      <c r="B79" s="81"/>
      <c r="C79" s="16" t="s">
        <v>42</v>
      </c>
      <c r="D79" s="44"/>
      <c r="E79" s="46"/>
      <c r="F79" s="13">
        <f t="shared" si="0"/>
        <v>0</v>
      </c>
      <c r="G79" s="13">
        <f t="shared" si="1"/>
        <v>0</v>
      </c>
      <c r="H79" s="13">
        <f t="shared" si="2"/>
        <v>0</v>
      </c>
      <c r="I79" s="13">
        <f t="shared" si="3"/>
        <v>0</v>
      </c>
    </row>
    <row r="80" spans="1:9" ht="22.5" customHeight="1">
      <c r="A80" s="35">
        <f t="shared" si="90"/>
        <v>62</v>
      </c>
      <c r="B80" s="81"/>
      <c r="C80" s="16" t="s">
        <v>87</v>
      </c>
      <c r="D80" s="44"/>
      <c r="E80" s="46"/>
      <c r="F80" s="13">
        <f t="shared" si="0"/>
        <v>0</v>
      </c>
      <c r="G80" s="13">
        <f t="shared" si="1"/>
        <v>0</v>
      </c>
      <c r="H80" s="13">
        <f t="shared" si="2"/>
        <v>0</v>
      </c>
      <c r="I80" s="13">
        <f t="shared" si="3"/>
        <v>0</v>
      </c>
    </row>
    <row r="81" spans="1:9" ht="25.5">
      <c r="A81" s="35">
        <f t="shared" si="90"/>
        <v>63</v>
      </c>
      <c r="B81" s="81"/>
      <c r="C81" s="12" t="s">
        <v>23</v>
      </c>
      <c r="D81" s="44"/>
      <c r="E81" s="46"/>
      <c r="F81" s="13">
        <f t="shared" si="0"/>
        <v>0</v>
      </c>
      <c r="G81" s="13">
        <f t="shared" si="1"/>
        <v>0</v>
      </c>
      <c r="H81" s="13">
        <f t="shared" si="2"/>
        <v>0</v>
      </c>
      <c r="I81" s="13">
        <f t="shared" si="3"/>
        <v>0</v>
      </c>
    </row>
    <row r="82" spans="1:9" ht="18.75">
      <c r="A82" s="35">
        <f t="shared" si="90"/>
        <v>64</v>
      </c>
      <c r="B82" s="81"/>
      <c r="C82" s="12" t="s">
        <v>24</v>
      </c>
      <c r="D82" s="44"/>
      <c r="E82" s="46"/>
      <c r="F82" s="13">
        <f t="shared" si="0"/>
        <v>0</v>
      </c>
      <c r="G82" s="13">
        <f t="shared" si="1"/>
        <v>0</v>
      </c>
      <c r="H82" s="13">
        <f t="shared" si="2"/>
        <v>0</v>
      </c>
      <c r="I82" s="13">
        <f t="shared" si="3"/>
        <v>0</v>
      </c>
    </row>
    <row r="83" spans="1:9" ht="18.75">
      <c r="A83" s="35">
        <f t="shared" si="90"/>
        <v>65</v>
      </c>
      <c r="B83" s="81"/>
      <c r="C83" s="12" t="s">
        <v>69</v>
      </c>
      <c r="D83" s="44"/>
      <c r="E83" s="46"/>
      <c r="F83" s="13">
        <f t="shared" si="0"/>
        <v>0</v>
      </c>
      <c r="G83" s="13">
        <f t="shared" si="1"/>
        <v>0</v>
      </c>
      <c r="H83" s="13">
        <f t="shared" si="2"/>
        <v>0</v>
      </c>
      <c r="I83" s="13">
        <f t="shared" si="3"/>
        <v>0</v>
      </c>
    </row>
    <row r="84" spans="1:9" ht="25.5">
      <c r="A84" s="35">
        <f t="shared" si="90"/>
        <v>66</v>
      </c>
      <c r="B84" s="81"/>
      <c r="C84" s="12" t="s">
        <v>70</v>
      </c>
      <c r="D84" s="44"/>
      <c r="E84" s="46"/>
      <c r="F84" s="13">
        <f t="shared" si="0"/>
        <v>0</v>
      </c>
      <c r="G84" s="13">
        <f t="shared" si="1"/>
        <v>0</v>
      </c>
      <c r="H84" s="13">
        <f t="shared" si="2"/>
        <v>0</v>
      </c>
      <c r="I84" s="13">
        <f t="shared" si="3"/>
        <v>0</v>
      </c>
    </row>
    <row r="85" spans="1:9" ht="25.5">
      <c r="A85" s="35">
        <f t="shared" si="90"/>
        <v>67</v>
      </c>
      <c r="B85" s="81"/>
      <c r="C85" s="16" t="s">
        <v>1</v>
      </c>
      <c r="D85" s="44"/>
      <c r="E85" s="46"/>
      <c r="F85" s="13">
        <f t="shared" si="0"/>
        <v>0</v>
      </c>
      <c r="G85" s="13">
        <f t="shared" si="1"/>
        <v>0</v>
      </c>
      <c r="H85" s="13">
        <f t="shared" si="2"/>
        <v>0</v>
      </c>
      <c r="I85" s="13">
        <f t="shared" si="3"/>
        <v>0</v>
      </c>
    </row>
    <row r="86" spans="1:9" ht="25.5">
      <c r="A86" s="35">
        <f t="shared" si="90"/>
        <v>68</v>
      </c>
      <c r="B86" s="81"/>
      <c r="C86" s="16" t="s">
        <v>57</v>
      </c>
      <c r="D86" s="44"/>
      <c r="E86" s="46"/>
      <c r="F86" s="13">
        <f t="shared" si="0"/>
        <v>0</v>
      </c>
      <c r="G86" s="13">
        <f t="shared" si="1"/>
        <v>0</v>
      </c>
      <c r="H86" s="13">
        <f t="shared" si="2"/>
        <v>0</v>
      </c>
      <c r="I86" s="13">
        <f t="shared" si="3"/>
        <v>0</v>
      </c>
    </row>
    <row r="87" spans="1:9" ht="18.75">
      <c r="A87" s="35">
        <f t="shared" si="90"/>
        <v>69</v>
      </c>
      <c r="B87" s="81"/>
      <c r="C87" s="16" t="s">
        <v>58</v>
      </c>
      <c r="D87" s="44"/>
      <c r="E87" s="46"/>
      <c r="F87" s="13">
        <f t="shared" si="0"/>
        <v>0</v>
      </c>
      <c r="G87" s="13">
        <f t="shared" si="1"/>
        <v>0</v>
      </c>
      <c r="H87" s="13">
        <f t="shared" si="2"/>
        <v>0</v>
      </c>
      <c r="I87" s="13">
        <f t="shared" si="3"/>
        <v>0</v>
      </c>
    </row>
    <row r="88" spans="1:9" ht="25.5">
      <c r="A88" s="35">
        <f t="shared" si="90"/>
        <v>70</v>
      </c>
      <c r="B88" s="81"/>
      <c r="C88" s="16" t="s">
        <v>62</v>
      </c>
      <c r="D88" s="44"/>
      <c r="E88" s="46"/>
      <c r="F88" s="13">
        <f t="shared" si="0"/>
        <v>0</v>
      </c>
      <c r="G88" s="13">
        <f t="shared" si="1"/>
        <v>0</v>
      </c>
      <c r="H88" s="13">
        <f t="shared" si="2"/>
        <v>0</v>
      </c>
      <c r="I88" s="13">
        <f t="shared" si="3"/>
        <v>0</v>
      </c>
    </row>
    <row r="89" spans="1:9" ht="38.25">
      <c r="A89" s="35">
        <f t="shared" si="90"/>
        <v>71</v>
      </c>
      <c r="B89" s="81"/>
      <c r="C89" s="16" t="s">
        <v>61</v>
      </c>
      <c r="D89" s="44"/>
      <c r="E89" s="46"/>
      <c r="F89" s="13">
        <f t="shared" si="0"/>
        <v>0</v>
      </c>
      <c r="G89" s="13">
        <f t="shared" si="1"/>
        <v>0</v>
      </c>
      <c r="H89" s="13">
        <f t="shared" si="2"/>
        <v>0</v>
      </c>
      <c r="I89" s="13">
        <f t="shared" si="3"/>
        <v>0</v>
      </c>
    </row>
    <row r="90" spans="1:9" ht="25.5">
      <c r="A90" s="35">
        <f>A89+1</f>
        <v>72</v>
      </c>
      <c r="B90" s="82"/>
      <c r="C90" s="16" t="s">
        <v>37</v>
      </c>
      <c r="D90" s="44"/>
      <c r="E90" s="47"/>
      <c r="F90" s="13">
        <f t="shared" ref="F90" si="91">+IF(D90="R",1,0)</f>
        <v>0</v>
      </c>
      <c r="G90" s="13">
        <f t="shared" ref="G90" si="92">+IF(D90="O",1,0)</f>
        <v>0</v>
      </c>
      <c r="H90" s="13">
        <f t="shared" ref="H90" si="93">+IF(D90="Y",1,0)</f>
        <v>0</v>
      </c>
      <c r="I90" s="13">
        <f t="shared" ref="I90" si="94">+IF(D90="G",1,0)</f>
        <v>0</v>
      </c>
    </row>
    <row r="91" spans="1:9" ht="61.5" customHeight="1">
      <c r="A91" s="37"/>
      <c r="B91" s="6" t="s">
        <v>5</v>
      </c>
      <c r="C91" s="62"/>
      <c r="D91" s="63"/>
      <c r="E91" s="64"/>
      <c r="F91" s="13"/>
      <c r="G91" s="13"/>
      <c r="H91" s="13"/>
      <c r="I91" s="13"/>
    </row>
    <row r="92" spans="1:9" ht="24.75" customHeight="1">
      <c r="A92" s="35">
        <f>A90+1</f>
        <v>73</v>
      </c>
      <c r="B92" s="80" t="s">
        <v>97</v>
      </c>
      <c r="C92" s="24" t="s">
        <v>25</v>
      </c>
      <c r="D92" s="50"/>
      <c r="E92" s="46"/>
      <c r="F92" s="13">
        <f t="shared" ref="F92:F104" si="95">+IF(D92="R",1,0)</f>
        <v>0</v>
      </c>
      <c r="G92" s="13">
        <f t="shared" ref="G92:G104" si="96">+IF(D92="O",1,0)</f>
        <v>0</v>
      </c>
      <c r="H92" s="13">
        <f t="shared" ref="H92:H104" si="97">+IF(D92="Y",1,0)</f>
        <v>0</v>
      </c>
      <c r="I92" s="13">
        <f t="shared" ref="I92:I104" si="98">+IF(D92="G",1,0)</f>
        <v>0</v>
      </c>
    </row>
    <row r="93" spans="1:9" ht="24.75" customHeight="1">
      <c r="A93" s="35">
        <f>A92+1</f>
        <v>74</v>
      </c>
      <c r="B93" s="81"/>
      <c r="C93" s="26" t="s">
        <v>110</v>
      </c>
      <c r="D93" s="50"/>
      <c r="E93" s="46"/>
      <c r="F93" s="13">
        <f t="shared" si="95"/>
        <v>0</v>
      </c>
      <c r="G93" s="13">
        <f t="shared" si="96"/>
        <v>0</v>
      </c>
      <c r="H93" s="13">
        <f t="shared" si="97"/>
        <v>0</v>
      </c>
      <c r="I93" s="13">
        <f t="shared" si="98"/>
        <v>0</v>
      </c>
    </row>
    <row r="94" spans="1:9" ht="22.5" customHeight="1">
      <c r="A94" s="35">
        <f t="shared" ref="A94:A104" si="99">A93+1</f>
        <v>75</v>
      </c>
      <c r="B94" s="81"/>
      <c r="C94" s="26" t="s">
        <v>111</v>
      </c>
      <c r="D94" s="50"/>
      <c r="E94" s="51"/>
      <c r="F94" s="13">
        <f t="shared" ref="F94" si="100">+IF(D94="R",1,0)</f>
        <v>0</v>
      </c>
      <c r="G94" s="13">
        <f t="shared" ref="G94" si="101">+IF(D94="O",1,0)</f>
        <v>0</v>
      </c>
      <c r="H94" s="13">
        <f t="shared" ref="H94" si="102">+IF(D94="Y",1,0)</f>
        <v>0</v>
      </c>
      <c r="I94" s="13">
        <f t="shared" ref="I94" si="103">+IF(D94="G",1,0)</f>
        <v>0</v>
      </c>
    </row>
    <row r="95" spans="1:9" ht="30" customHeight="1">
      <c r="A95" s="35">
        <f t="shared" si="99"/>
        <v>76</v>
      </c>
      <c r="B95" s="81"/>
      <c r="C95" s="42" t="s">
        <v>78</v>
      </c>
      <c r="D95" s="50"/>
      <c r="E95" s="46"/>
      <c r="F95" s="13">
        <f t="shared" si="95"/>
        <v>0</v>
      </c>
      <c r="G95" s="13">
        <f t="shared" si="96"/>
        <v>0</v>
      </c>
      <c r="H95" s="13">
        <f t="shared" si="97"/>
        <v>0</v>
      </c>
      <c r="I95" s="13">
        <f t="shared" si="98"/>
        <v>0</v>
      </c>
    </row>
    <row r="96" spans="1:9" ht="21" customHeight="1">
      <c r="A96" s="35">
        <f t="shared" si="99"/>
        <v>77</v>
      </c>
      <c r="B96" s="81"/>
      <c r="C96" s="24" t="s">
        <v>19</v>
      </c>
      <c r="D96" s="50"/>
      <c r="E96" s="46"/>
      <c r="F96" s="13">
        <f t="shared" si="95"/>
        <v>0</v>
      </c>
      <c r="G96" s="13">
        <f t="shared" si="96"/>
        <v>0</v>
      </c>
      <c r="H96" s="13">
        <f t="shared" si="97"/>
        <v>0</v>
      </c>
      <c r="I96" s="13">
        <f t="shared" si="98"/>
        <v>0</v>
      </c>
    </row>
    <row r="97" spans="1:9" ht="18.75" customHeight="1">
      <c r="A97" s="35">
        <f t="shared" si="99"/>
        <v>78</v>
      </c>
      <c r="B97" s="81"/>
      <c r="C97" s="24" t="s">
        <v>18</v>
      </c>
      <c r="D97" s="50"/>
      <c r="E97" s="46"/>
      <c r="F97" s="13">
        <f t="shared" ref="F97" si="104">+IF(D97="R",1,0)</f>
        <v>0</v>
      </c>
      <c r="G97" s="13">
        <f t="shared" ref="G97" si="105">+IF(D97="O",1,0)</f>
        <v>0</v>
      </c>
      <c r="H97" s="13">
        <f t="shared" ref="H97" si="106">+IF(D97="Y",1,0)</f>
        <v>0</v>
      </c>
      <c r="I97" s="13">
        <f t="shared" ref="I97" si="107">+IF(D97="G",1,0)</f>
        <v>0</v>
      </c>
    </row>
    <row r="98" spans="1:9" ht="18.75" customHeight="1">
      <c r="A98" s="35">
        <f t="shared" si="99"/>
        <v>79</v>
      </c>
      <c r="B98" s="81"/>
      <c r="C98" s="24" t="s">
        <v>59</v>
      </c>
      <c r="D98" s="50"/>
      <c r="E98" s="46"/>
      <c r="F98" s="13">
        <f t="shared" si="95"/>
        <v>0</v>
      </c>
      <c r="G98" s="13">
        <f t="shared" si="96"/>
        <v>0</v>
      </c>
      <c r="H98" s="13">
        <f t="shared" si="97"/>
        <v>0</v>
      </c>
      <c r="I98" s="13">
        <f t="shared" si="98"/>
        <v>0</v>
      </c>
    </row>
    <row r="99" spans="1:9" ht="19.5" customHeight="1">
      <c r="A99" s="35">
        <f t="shared" si="99"/>
        <v>80</v>
      </c>
      <c r="B99" s="81"/>
      <c r="C99" s="24" t="s">
        <v>60</v>
      </c>
      <c r="D99" s="50"/>
      <c r="E99" s="46"/>
      <c r="F99" s="13">
        <f t="shared" si="95"/>
        <v>0</v>
      </c>
      <c r="G99" s="13">
        <f t="shared" si="96"/>
        <v>0</v>
      </c>
      <c r="H99" s="13">
        <f t="shared" si="97"/>
        <v>0</v>
      </c>
      <c r="I99" s="13">
        <f t="shared" si="98"/>
        <v>0</v>
      </c>
    </row>
    <row r="100" spans="1:9" ht="18.75" hidden="1" customHeight="1">
      <c r="A100" s="35">
        <f t="shared" si="99"/>
        <v>81</v>
      </c>
      <c r="B100" s="81"/>
      <c r="D100" s="50"/>
      <c r="E100" s="46"/>
      <c r="F100" s="13"/>
      <c r="G100" s="13"/>
      <c r="H100" s="13"/>
      <c r="I100" s="13"/>
    </row>
    <row r="101" spans="1:9" ht="17.25" customHeight="1">
      <c r="A101" s="35">
        <f t="shared" si="99"/>
        <v>82</v>
      </c>
      <c r="B101" s="81"/>
      <c r="C101" s="26" t="s">
        <v>32</v>
      </c>
      <c r="D101" s="50"/>
      <c r="E101" s="46"/>
      <c r="F101" s="13">
        <f t="shared" si="95"/>
        <v>0</v>
      </c>
      <c r="G101" s="13">
        <f t="shared" si="96"/>
        <v>0</v>
      </c>
      <c r="H101" s="13">
        <f t="shared" si="97"/>
        <v>0</v>
      </c>
      <c r="I101" s="13">
        <f t="shared" si="98"/>
        <v>0</v>
      </c>
    </row>
    <row r="102" spans="1:9" ht="27" customHeight="1">
      <c r="A102" s="35">
        <f t="shared" si="99"/>
        <v>83</v>
      </c>
      <c r="B102" s="81"/>
      <c r="C102" s="27" t="s">
        <v>63</v>
      </c>
      <c r="D102" s="50"/>
      <c r="E102" s="46"/>
      <c r="F102" s="13">
        <f t="shared" si="95"/>
        <v>0</v>
      </c>
      <c r="G102" s="13">
        <f t="shared" si="96"/>
        <v>0</v>
      </c>
      <c r="H102" s="13">
        <f t="shared" si="97"/>
        <v>0</v>
      </c>
      <c r="I102" s="13">
        <f t="shared" si="98"/>
        <v>0</v>
      </c>
    </row>
    <row r="103" spans="1:9" ht="19.5" customHeight="1">
      <c r="A103" s="35">
        <f t="shared" si="99"/>
        <v>84</v>
      </c>
      <c r="B103" s="81"/>
      <c r="C103" s="24" t="s">
        <v>27</v>
      </c>
      <c r="D103" s="50"/>
      <c r="E103" s="46"/>
      <c r="F103" s="13">
        <f t="shared" si="95"/>
        <v>0</v>
      </c>
      <c r="G103" s="13">
        <f t="shared" si="96"/>
        <v>0</v>
      </c>
      <c r="H103" s="13">
        <f t="shared" si="97"/>
        <v>0</v>
      </c>
      <c r="I103" s="13">
        <f t="shared" si="98"/>
        <v>0</v>
      </c>
    </row>
    <row r="104" spans="1:9" ht="20.25" customHeight="1">
      <c r="A104" s="35">
        <f t="shared" si="99"/>
        <v>85</v>
      </c>
      <c r="B104" s="81"/>
      <c r="C104" s="24" t="s">
        <v>26</v>
      </c>
      <c r="D104" s="50"/>
      <c r="E104" s="46"/>
      <c r="F104" s="13">
        <f t="shared" si="95"/>
        <v>0</v>
      </c>
      <c r="G104" s="13">
        <f t="shared" si="96"/>
        <v>0</v>
      </c>
      <c r="H104" s="13">
        <f t="shared" si="97"/>
        <v>0</v>
      </c>
      <c r="I104" s="13">
        <f t="shared" si="98"/>
        <v>0</v>
      </c>
    </row>
    <row r="105" spans="1:9" ht="72.75" customHeight="1">
      <c r="A105" s="14"/>
      <c r="B105" s="6" t="s">
        <v>5</v>
      </c>
      <c r="C105" s="62"/>
      <c r="D105" s="63"/>
      <c r="E105" s="64"/>
    </row>
    <row r="106" spans="1:9" hidden="1"/>
  </sheetData>
  <sheetProtection password="DE31" sheet="1" objects="1" scenarios="1"/>
  <mergeCells count="27">
    <mergeCell ref="B92:B104"/>
    <mergeCell ref="B76:B90"/>
    <mergeCell ref="B69:B74"/>
    <mergeCell ref="B41:B42"/>
    <mergeCell ref="C105:E105"/>
    <mergeCell ref="A1:E1"/>
    <mergeCell ref="C91:E91"/>
    <mergeCell ref="C75:E75"/>
    <mergeCell ref="C55:E55"/>
    <mergeCell ref="C43:E43"/>
    <mergeCell ref="C23:E23"/>
    <mergeCell ref="E2:E7"/>
    <mergeCell ref="A5:B5"/>
    <mergeCell ref="A6:B6"/>
    <mergeCell ref="B9:B12"/>
    <mergeCell ref="B44:B54"/>
    <mergeCell ref="B56:B65"/>
    <mergeCell ref="A2:C2"/>
    <mergeCell ref="A3:B3"/>
    <mergeCell ref="A4:B4"/>
    <mergeCell ref="C68:E68"/>
    <mergeCell ref="B24:B33"/>
    <mergeCell ref="A7:B7"/>
    <mergeCell ref="B14:B22"/>
    <mergeCell ref="C37:E37"/>
    <mergeCell ref="C40:E40"/>
    <mergeCell ref="C13:E13"/>
  </mergeCells>
  <conditionalFormatting sqref="D6">
    <cfRule type="cellIs" dxfId="2" priority="3" stopIfTrue="1" operator="greaterThan">
      <formula>0</formula>
    </cfRule>
  </conditionalFormatting>
  <conditionalFormatting sqref="D4">
    <cfRule type="cellIs" dxfId="1" priority="2" stopIfTrue="1" operator="greaterThan">
      <formula>5</formula>
    </cfRule>
  </conditionalFormatting>
  <conditionalFormatting sqref="D5">
    <cfRule type="cellIs" dxfId="0" priority="1" stopIfTrue="1" operator="greaterThan">
      <formula>0</formula>
    </cfRule>
  </conditionalFormatting>
  <pageMargins left="0.39370078740157483" right="0.23622047244094491" top="0.74803149606299213" bottom="0.74803149606299213" header="0.31496062992125984" footer="0.31496062992125984"/>
  <pageSetup paperSize="9" scale="92" fitToHeight="7" orientation="landscape" r:id="rId1"/>
  <headerFooter>
    <oddFooter>&amp;C&amp;"-,Bold Italic"&amp;8&amp;K04+000Salmonella checklist version 1.0 18 November 2013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Salmonella checklist</vt:lpstr>
      <vt:lpstr>'Salmonella checklist'!Print_Area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Brattinga</dc:creator>
  <cp:lastModifiedBy>pb</cp:lastModifiedBy>
  <cp:lastPrinted>2014-02-04T14:06:12Z</cp:lastPrinted>
  <dcterms:created xsi:type="dcterms:W3CDTF">2013-05-17T13:03:40Z</dcterms:created>
  <dcterms:modified xsi:type="dcterms:W3CDTF">2014-02-04T14:27:05Z</dcterms:modified>
</cp:coreProperties>
</file>